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300" windowHeight="11010" activeTab="5"/>
  </bookViews>
  <sheets>
    <sheet name="прил1" sheetId="18" r:id="rId1"/>
    <sheet name="прил2" sheetId="27" r:id="rId2"/>
    <sheet name="прил3" sheetId="28" r:id="rId3"/>
    <sheet name="прил4" sheetId="29" r:id="rId4"/>
    <sheet name="прил 9" sheetId="22" r:id="rId5"/>
    <sheet name="прил 11" sheetId="24" r:id="rId6"/>
    <sheet name="прил12" sheetId="26" r:id="rId7"/>
  </sheets>
  <definedNames>
    <definedName name="_xlnm._FilterDatabase" localSheetId="1" hidden="1">прил2!$A$11:$K$643</definedName>
    <definedName name="_xlnm._FilterDatabase" localSheetId="2" hidden="1">прил3!$A$12:$O$649</definedName>
    <definedName name="_xlnm._FilterDatabase" localSheetId="3" hidden="1">прил4!$A$13:$J$58</definedName>
    <definedName name="_xlnm.Print_Titles" localSheetId="1">прил2!$9:$11</definedName>
    <definedName name="_xlnm.Print_Titles" localSheetId="2">прил3!$10:$12</definedName>
    <definedName name="_xlnm.Print_Titles" localSheetId="3">прил4!$11:$13</definedName>
    <definedName name="к_Решению_Думы__О_бюджете_Черемховского" localSheetId="4">#REF!</definedName>
    <definedName name="к_Решению_Думы__О_бюджете_Черемховского">#REF!</definedName>
    <definedName name="_xlnm.Print_Area" localSheetId="4">'прил 9'!$A$1:$E$35</definedName>
    <definedName name="_xlnm.Print_Area" localSheetId="0">прил1!$A$1:$E$67</definedName>
    <definedName name="_xlnm.Print_Area" localSheetId="2">прил3!$A$1:$I$652</definedName>
  </definedNames>
  <calcPr calcId="124519" iterate="1"/>
</workbook>
</file>

<file path=xl/calcChain.xml><?xml version="1.0" encoding="utf-8"?>
<calcChain xmlns="http://schemas.openxmlformats.org/spreadsheetml/2006/main">
  <c r="F55" i="29"/>
  <c r="E55"/>
  <c r="D55"/>
  <c r="F53"/>
  <c r="E53"/>
  <c r="D53"/>
  <c r="F51"/>
  <c r="E51"/>
  <c r="D51"/>
  <c r="F46"/>
  <c r="E46"/>
  <c r="D46"/>
  <c r="F43"/>
  <c r="E43"/>
  <c r="D43"/>
  <c r="F36"/>
  <c r="E36"/>
  <c r="D36"/>
  <c r="F34"/>
  <c r="E34"/>
  <c r="D34"/>
  <c r="F31"/>
  <c r="E31"/>
  <c r="D31"/>
  <c r="F27"/>
  <c r="E27"/>
  <c r="D27"/>
  <c r="F25"/>
  <c r="E25"/>
  <c r="D25"/>
  <c r="F23"/>
  <c r="E23"/>
  <c r="D23"/>
  <c r="F14"/>
  <c r="F58" s="1"/>
  <c r="E14"/>
  <c r="E58" s="1"/>
  <c r="D14"/>
  <c r="D58" s="1"/>
  <c r="I649" i="28"/>
  <c r="H649"/>
  <c r="I234"/>
  <c r="H234"/>
  <c r="G643" i="27"/>
  <c r="F643"/>
  <c r="J10" i="24" l="1"/>
  <c r="I10"/>
  <c r="C10"/>
  <c r="E10" s="1"/>
  <c r="E26" i="26"/>
  <c r="E25" s="1"/>
  <c r="E24" s="1"/>
  <c r="E23" s="1"/>
  <c r="E22" s="1"/>
  <c r="E20"/>
  <c r="E18"/>
  <c r="E17" s="1"/>
  <c r="E15"/>
  <c r="E13"/>
  <c r="E29"/>
  <c r="E28" s="1"/>
  <c r="E27" s="1"/>
  <c r="E30"/>
  <c r="E37"/>
  <c r="E36"/>
  <c r="E32" s="1"/>
  <c r="D30"/>
  <c r="D26"/>
  <c r="C26"/>
  <c r="D37"/>
  <c r="C37"/>
  <c r="D36" s="1"/>
  <c r="C36" s="1"/>
  <c r="D32" s="1"/>
  <c r="C32" s="1"/>
  <c r="D29"/>
  <c r="C29" s="1"/>
  <c r="D28" s="1"/>
  <c r="C28" s="1"/>
  <c r="D27" s="1"/>
  <c r="C27" s="1"/>
  <c r="D25"/>
  <c r="C25" s="1"/>
  <c r="D20"/>
  <c r="C20"/>
  <c r="D18"/>
  <c r="C18"/>
  <c r="D17"/>
  <c r="C17"/>
  <c r="D15"/>
  <c r="C15"/>
  <c r="D13"/>
  <c r="C13"/>
  <c r="E14" i="24"/>
  <c r="E12" i="26" l="1"/>
  <c r="E11" s="1"/>
  <c r="D12"/>
  <c r="D24"/>
  <c r="C12"/>
  <c r="C24"/>
  <c r="G10" i="24"/>
  <c r="F10"/>
  <c r="H10"/>
  <c r="K10" s="1"/>
  <c r="D10"/>
  <c r="B10"/>
  <c r="E31" i="22"/>
  <c r="D31"/>
  <c r="C31"/>
  <c r="E65" i="18"/>
  <c r="D65"/>
  <c r="C65" s="1"/>
  <c r="E63"/>
  <c r="D63"/>
  <c r="C63"/>
  <c r="E61"/>
  <c r="D61"/>
  <c r="C61"/>
  <c r="E58"/>
  <c r="D58"/>
  <c r="C58"/>
  <c r="E54"/>
  <c r="D54"/>
  <c r="C54"/>
  <c r="E50"/>
  <c r="D50"/>
  <c r="C50"/>
  <c r="E47"/>
  <c r="D47"/>
  <c r="D23" i="26" l="1"/>
  <c r="C23" s="1"/>
  <c r="D22" s="1"/>
  <c r="D11" s="1"/>
  <c r="C22"/>
  <c r="C11" s="1"/>
  <c r="H14" i="24" s="1"/>
  <c r="C47" i="18"/>
  <c r="E46"/>
  <c r="D46"/>
  <c r="C46" l="1"/>
  <c r="E45" s="1"/>
  <c r="D45" s="1"/>
  <c r="C45" s="1"/>
  <c r="E43"/>
  <c r="D43"/>
  <c r="C43"/>
  <c r="E42"/>
  <c r="D42"/>
  <c r="C42"/>
  <c r="E40"/>
  <c r="D40"/>
  <c r="C40"/>
  <c r="E39"/>
  <c r="D39"/>
  <c r="C39" l="1"/>
  <c r="E37"/>
  <c r="D37"/>
  <c r="C37"/>
  <c r="E34"/>
  <c r="D34"/>
  <c r="C34"/>
  <c r="E28"/>
  <c r="D28"/>
  <c r="C28"/>
  <c r="E26"/>
  <c r="D26"/>
  <c r="C26"/>
  <c r="E24"/>
  <c r="D24"/>
  <c r="C24"/>
  <c r="E19"/>
  <c r="D19"/>
  <c r="C19" l="1"/>
  <c r="E17"/>
  <c r="D17"/>
  <c r="C17"/>
  <c r="E15"/>
  <c r="D15"/>
  <c r="C15"/>
  <c r="E14"/>
  <c r="D14"/>
  <c r="C14" l="1"/>
</calcChain>
</file>

<file path=xl/sharedStrings.xml><?xml version="1.0" encoding="utf-8"?>
<sst xmlns="http://schemas.openxmlformats.org/spreadsheetml/2006/main" count="4112" uniqueCount="753">
  <si>
    <t>Ю.Н. Гайдук</t>
  </si>
  <si>
    <t>Наименование</t>
  </si>
  <si>
    <t>Начальник финансового управления</t>
  </si>
  <si>
    <t>(тыс. рублей)</t>
  </si>
  <si>
    <t>Код бюджетной классификации Российской Федерации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</si>
  <si>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</si>
  <si>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</si>
  <si>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</si>
  <si>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</si>
  <si>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</si>
  <si>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</si>
  <si>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</si>
  <si>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</si>
  <si>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</si>
  <si>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</si>
  <si>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</si>
  <si>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</si>
  <si>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</si>
  <si>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</si>
  <si>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</si>
  <si>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</si>
  <si>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</si>
  <si>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</si>
  <si>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</si>
  <si>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</si>
  <si>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</si>
  <si>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</si>
  <si>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</si>
  <si>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</si>
  <si>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</si>
  <si>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</si>
  <si>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</si>
  <si>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</si>
  <si>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 xml:space="preserve">Плата за выбросы загрязняющих веществ в атмосферный воздух стационарными объектами </t>
  </si>
  <si>
    <t>000 1 12 01010 01 0000 120</t>
  </si>
  <si>
    <t>Плата за сбросы загрязняющих веществ в водные объекты</t>
  </si>
  <si>
    <t>000 1 12 01030 01 0000 120</t>
  </si>
  <si>
    <t>ДОХОДЫ ОТ ОКАЗАНИЯ ПЛАТНЫХ УСЛУГ (РАБОТ) И КОМПЕНСАЦИИ ЗАТРАТ ГОСУДАРСТВА</t>
  </si>
  <si>
    <t>000 1 13 00000 00 0000 000</t>
  </si>
  <si>
    <t>000 113 01000 00 0000 130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</si>
  <si>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</si>
  <si>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</si>
  <si>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</si>
  <si>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</si>
  <si>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</si>
  <si>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</si>
  <si>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</si>
  <si>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</si>
  <si>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</si>
  <si>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</si>
  <si>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</si>
  <si>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</si>
  <si>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</si>
  <si>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ДОТАЦИИИ БЮДЖЕТАМ БЮДЖЕТНОЙ СИСТЕМЫ РФ</t>
  </si>
  <si>
    <t>СУБСИДИИ БЮДЖЕТАМ БЮДЖЕТНОЙ СИСТЕМЫ РФ (межбюджетные субсидии)</t>
  </si>
  <si>
    <t>Прочие субсидии</t>
  </si>
  <si>
    <t>СУБВЕНЦИИ БЮДЖЕТАМ БЮДЖЕТНОЙ СИСТЕМЫ РФ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</si>
  <si>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</si>
  <si>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</si>
  <si>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ИНЫЕ МЕЖБЮДЖЕТНЫЕ ТРАНСФЕРТЫ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</si>
  <si>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</si>
  <si>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</si>
  <si>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</si>
  <si>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Возврат остатков субсидий и субвенций из бюджетов муниципальных районов</t>
  </si>
  <si>
    <t>ИТОГО ДОХОДОВ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</si>
  <si>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</si>
  <si>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</si>
  <si>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</si>
  <si>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</si>
  <si>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000 113 02000 00 0000 130</t>
  </si>
  <si>
    <t xml:space="preserve">Доходы от оказания платных услуг (работ) </t>
  </si>
  <si>
    <t>Доходы от компенсации затрат государства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</si>
  <si>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</si>
  <si>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</si>
  <si>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000 2 02 00000 00 0000 000</t>
  </si>
  <si>
    <t>000 2 02 10000 00 0000 150</t>
  </si>
  <si>
    <t>000 2 02 20000 00 0000 150</t>
  </si>
  <si>
    <t>000 2 02 30000 00 0000 150</t>
  </si>
  <si>
    <t>Дотации бюджетам на выравнивание бюджетной обеспеченности</t>
  </si>
  <si>
    <t>000 2 02 15001 00 0000 150</t>
  </si>
  <si>
    <t>000 2 02 15002 00 0000 150</t>
  </si>
  <si>
    <t>000 2 02 29999 00 0000 150</t>
  </si>
  <si>
    <t>000 2 02 30024 00 0000 150</t>
  </si>
  <si>
    <t>000 2 02 35120 00 0000 150</t>
  </si>
  <si>
    <t>000 2 02 39999 00 0000 150</t>
  </si>
  <si>
    <t>000 2 02 40000 00 0000 150</t>
  </si>
  <si>
    <t>000 2 02 40014 00 0000 150</t>
  </si>
  <si>
    <t>000 2 07 05020 00 0000 180</t>
  </si>
  <si>
    <t>Дотации бюджетам на поддержку мер  по обеспечению сбалансированности  бюджетов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</si>
  <si>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</si>
  <si>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</si>
  <si>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№п/п</t>
  </si>
  <si>
    <t>Наименование городских и сельских поселений</t>
  </si>
  <si>
    <t xml:space="preserve">Алехинское </t>
  </si>
  <si>
    <t>Бельское</t>
  </si>
  <si>
    <t xml:space="preserve">Булайское </t>
  </si>
  <si>
    <t xml:space="preserve">Голуметское </t>
  </si>
  <si>
    <t xml:space="preserve">Зерновское </t>
  </si>
  <si>
    <t xml:space="preserve">Каменно-Ангарское </t>
  </si>
  <si>
    <t xml:space="preserve">Лоховское </t>
  </si>
  <si>
    <t>Михайловское</t>
  </si>
  <si>
    <t xml:space="preserve">Нижнеиретское </t>
  </si>
  <si>
    <t>Новогромовское</t>
  </si>
  <si>
    <t xml:space="preserve">Новостроевское </t>
  </si>
  <si>
    <t xml:space="preserve">Онотское </t>
  </si>
  <si>
    <t xml:space="preserve">Парфеновское </t>
  </si>
  <si>
    <t xml:space="preserve">Саянское </t>
  </si>
  <si>
    <t>Тальниковское</t>
  </si>
  <si>
    <t xml:space="preserve">Тунгусское </t>
  </si>
  <si>
    <t>Узколугское</t>
  </si>
  <si>
    <t xml:space="preserve">Черемховское </t>
  </si>
  <si>
    <t xml:space="preserve"> </t>
  </si>
  <si>
    <t>Итого:</t>
  </si>
  <si>
    <t>Налог, взимаемый в связи с применением патентной системы налогообложения</t>
  </si>
  <si>
    <t>000 1 05 04000 02 0000 110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</si>
  <si>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</si>
  <si>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</si>
  <si>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Субсидия бюджетам муниципальных районов на поддержку отрасли культуры</t>
  </si>
  <si>
    <t>000 202 25519 00 0000 150</t>
  </si>
  <si>
    <t>ВОЗВРАТ ОТСТАКОВ СУБСИДИЙ И СУБВЕНЦИЙ</t>
  </si>
  <si>
    <t>000 2 19 00000 00 0000 000</t>
  </si>
  <si>
    <t>000 2 19 60010 05 0000 150</t>
  </si>
  <si>
    <t>Прочие межбюджетные трансферты, передаваемые бюджетам</t>
  </si>
  <si>
    <t>000 2 02 49999 00 0000 150</t>
  </si>
  <si>
    <t>Административные штрафы, установленные Кодексом Российской Федерации об административных правонарушениях</t>
  </si>
  <si>
    <t>000 1 16 01000 00 0000 140</t>
  </si>
  <si>
    <t>Платежи в целях возмещения причиненного ущерба (убытков)</t>
  </si>
  <si>
    <t>000 1 16 10000 00 0000 140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</si>
  <si>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</si>
  <si>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000 202 25304 00 0000 150</t>
  </si>
  <si>
    <t>Виды долговых обязательств</t>
  </si>
  <si>
    <t>Объем заимствований, всего</t>
  </si>
  <si>
    <t>в том числе:</t>
  </si>
  <si>
    <t>в соответствии с бюджетным законодательством</t>
  </si>
  <si>
    <t xml:space="preserve">Начальник финансового управления </t>
  </si>
  <si>
    <t>(тыс.рублей)</t>
  </si>
  <si>
    <t>Код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</si>
  <si>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</si>
  <si>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</si>
  <si>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</si>
  <si>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</si>
  <si>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910 01 02 00 00 00 0000 700</t>
  </si>
  <si>
    <t>910 01 02 00 00 05 0000 710</t>
  </si>
  <si>
    <t>910 01 02 00 00 00 0000 800</t>
  </si>
  <si>
    <t>910 01 02 00 00 00 0000 810</t>
  </si>
  <si>
    <t>910 01 03 00 00 00 0000 000</t>
  </si>
  <si>
    <t>910 01 03 01 00 00 0000700</t>
  </si>
  <si>
    <t>910 01 03 01 00 05 0000 710</t>
  </si>
  <si>
    <t>910 01 03 00 00 00 0000 800</t>
  </si>
  <si>
    <t>910 01 03 01 00 05 0000 810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</si>
  <si>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</si>
  <si>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</si>
  <si>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</si>
  <si>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</si>
  <si>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</si>
  <si>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</si>
  <si>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 средств бюджетов</t>
  </si>
  <si>
    <t>000 01 05 02 01 00 0000 510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</si>
  <si>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</si>
  <si>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</si>
  <si>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</si>
  <si>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 средств бюджетов</t>
  </si>
  <si>
    <t>000 01 05 02 00 00 0000 600</t>
  </si>
  <si>
    <t>Уменьшение прочих остатков  денежных средств бюджетов</t>
  </si>
  <si>
    <t>000 01 05 02 01 00 0000 610</t>
  </si>
  <si>
    <t>000 01 05 02 01 05 0000 610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</si>
  <si>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</si>
  <si>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</si>
  <si>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</si>
  <si>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</si>
  <si>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910 01 06 05 00 00 0000 500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</si>
  <si>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</si>
  <si>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910 01 06 05 02 00 0000 500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</si>
  <si>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</si>
  <si>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910 01 06 05 02 05 0000 540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</si>
  <si>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</si>
  <si>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</si>
  <si>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</si>
  <si>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</si>
  <si>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910 01 06 05 02 05 0000 640</t>
  </si>
  <si>
    <t>Ю.Н.Гайдук</t>
  </si>
  <si>
    <t>Привлечение кредитов от кредитных организаций в валюте Российской Федерации</t>
  </si>
  <si>
    <t>Привлечение муниципальными районами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</si>
  <si>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</si>
  <si>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</si>
  <si>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</si>
  <si>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</si>
  <si>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</si>
  <si>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</si>
  <si>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</si>
  <si>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Распределение  дотаций на выравнивание бюджетной обеспеченности поселений из бюджета Черемховского районного муниципального образования </t>
  </si>
  <si>
    <t xml:space="preserve">Дотация на выравнивание  бюджетной обеспеченности </t>
  </si>
  <si>
    <t xml:space="preserve">                Ю.Н. Гайдук</t>
  </si>
  <si>
    <t xml:space="preserve">Прогноз на </t>
  </si>
  <si>
    <t xml:space="preserve">Прогнозируемые доходы бюджета Черемховского районного муниципального образования                                                                                               на 2023 год и плановый период 2024 и 2025 годов  </t>
  </si>
  <si>
    <t>Верхний предел муниципального долга на 01.01.2023 года</t>
  </si>
  <si>
    <t>Объем привлечения в 2023 году</t>
  </si>
  <si>
    <t>Объем погашения в 2023 году</t>
  </si>
  <si>
    <t>Верхний предел муниципального долга на 01.01.2024 года</t>
  </si>
  <si>
    <t>Объем привлечения в 2024 году</t>
  </si>
  <si>
    <t>Объем погашения в 2024 году</t>
  </si>
  <si>
    <t>Верхний предел муниципального долга на 01.01.2025 года</t>
  </si>
  <si>
    <t>1. Кредиты кредитных организаций в валюте Российской Федерации, в том числе: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</si>
  <si>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</si>
  <si>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 xml:space="preserve">2. Бюджетные кредиты от других бюджетов бюджетной системы Российской Федерации, в том числе: </t>
  </si>
  <si>
    <t>реструктурированные бюджетные кредиты</t>
  </si>
  <si>
    <t>тыс.рублей</t>
  </si>
  <si>
    <t>Программа  муниципальных внутренних заимствований Черемховского районного муниципального образования на 2023 год и плановый период 2024 и 2025 годов</t>
  </si>
  <si>
    <t>Источники внутреннего финансирования дефицита бюджета Черемховского районного муниципального образования на 2023 год и  плановый период 2024 и 2025 годов</t>
  </si>
  <si>
    <t>Погашение муниципальными районами кредитов от кредитных организаций в валюте Российской Федерации</t>
  </si>
  <si>
    <r>
      <t>Бюджетные кредиты от других бюджетов бюджетной системы Российской Федерации</t>
    </r>
    <r>
      <rPr>
        <b/>
        <sz val="11"/>
        <color indexed="10"/>
        <rFont val="Times New Roman"/>
        <family val="1"/>
        <charset val="204"/>
      </rPr>
      <t xml:space="preserve"> </t>
    </r>
  </si>
  <si>
    <t>Привлечение бюджетных кредитов из других бюджетов бюджетной системы Российской Федерации в валюте Российской Федерации</t>
  </si>
  <si>
    <t>до 3 лет</t>
  </si>
  <si>
    <t>Объем привлечения в 2025 году</t>
  </si>
  <si>
    <t>Объем погашения в 2025 году</t>
  </si>
  <si>
    <t>Верхний предел муниципального долга на 01.01.2026 года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</si>
  <si>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2023 год и плановый период 2024 и 2025 годов</t>
  </si>
  <si>
    <t>Наименование показателя</t>
  </si>
  <si>
    <t>Сумма, тыс. руб.</t>
  </si>
  <si>
    <t>целевой статьи</t>
  </si>
  <si>
    <t>вида расходов</t>
  </si>
  <si>
    <t>раздела, подраздела</t>
  </si>
  <si>
    <t>2023 год</t>
  </si>
  <si>
    <t>2024 год</t>
  </si>
  <si>
    <t>2025 год</t>
  </si>
  <si>
    <t xml:space="preserve">Муниципальная программа "Развитие образования Черемховского района" </t>
  </si>
  <si>
    <t>6100000000</t>
  </si>
  <si>
    <t/>
  </si>
  <si>
    <t xml:space="preserve">Подпрограмма "Развитие дошкольного, общего и дополнительного образования" </t>
  </si>
  <si>
    <t>6110000000</t>
  </si>
  <si>
    <t>Основное мероприятие: Повышение эффективности дошкольного образования</t>
  </si>
  <si>
    <t>6110100000</t>
  </si>
  <si>
    <t>Обеспечение противопожарных мероприятий в образовательных организациях</t>
  </si>
  <si>
    <t>6110120001</t>
  </si>
  <si>
    <t>Закупка товаров, работ и услуг для государственных (муниципальных) нужд</t>
  </si>
  <si>
    <t>200</t>
  </si>
  <si>
    <t>Дошкольное образование</t>
  </si>
  <si>
    <t>Проведение санитарно-эпидемиологических мероприятий</t>
  </si>
  <si>
    <t>6110120003</t>
  </si>
  <si>
    <t>Профессиональная подготовка и повышение квалификации кадров</t>
  </si>
  <si>
    <t>6110120100</t>
  </si>
  <si>
    <t>Профессиональная подготовка, переподготовка и повышение квалификации</t>
  </si>
  <si>
    <t>Обеспечение деятельности муниципальных учреждений</t>
  </si>
  <si>
    <t>6110120290</t>
  </si>
  <si>
    <t>Иные бюджетные ассигнования</t>
  </si>
  <si>
    <t>800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</si>
  <si>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</si>
  <si>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6110173010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</si>
  <si>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</si>
  <si>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</si>
  <si>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Мероприятия по капитальному ремонту образовательных организаций</t>
  </si>
  <si>
    <t>61101S2050</t>
  </si>
  <si>
    <t>Реализация мероприятий по соблюдению требований к антитеррористической защищенности объектов (территорий) муниципальных образовательных организаций в Иркутской области</t>
  </si>
  <si>
    <t>61101S2949</t>
  </si>
  <si>
    <t>Основное мероприятие: Повышение эффективности общего образования</t>
  </si>
  <si>
    <t>6110200000</t>
  </si>
  <si>
    <t>6110220001</t>
  </si>
  <si>
    <t>Общее образование</t>
  </si>
  <si>
    <t>Капитальный ремонт учреждений образования, культуры</t>
  </si>
  <si>
    <t>6110220002</t>
  </si>
  <si>
    <t>6110220003</t>
  </si>
  <si>
    <t>Обеспечение безопасности ежедневного подвоза обучающихся к месту обучения и обратно</t>
  </si>
  <si>
    <t>6110220004</t>
  </si>
  <si>
    <t>Обеспечение занятости несовершеннолетних граждан в возрасте от 14 до 18 лет</t>
  </si>
  <si>
    <t>6110220005</t>
  </si>
  <si>
    <t>Комплектование учебных фондов школьных библиотек</t>
  </si>
  <si>
    <t>6110220006</t>
  </si>
  <si>
    <t xml:space="preserve">Обеспечение оборудованием пунктов проведения экзаменов </t>
  </si>
  <si>
    <t>6110220007</t>
  </si>
  <si>
    <t>6110220100</t>
  </si>
  <si>
    <t>6110220290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</si>
  <si>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</si>
  <si>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6110273020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</si>
  <si>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</si>
  <si>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6110273050</t>
  </si>
  <si>
    <t>Охрана семьи и детства</t>
  </si>
  <si>
    <t>Осуществление областных государственных полномочий по обеспечению бесплатным двухразовым питанием детей-инвалидов</t>
  </si>
  <si>
    <t>6110273180</t>
  </si>
  <si>
    <t>Социальное обеспечение и иные выплаты населению</t>
  </si>
  <si>
    <t>300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</si>
  <si>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</si>
  <si>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61102L3041</t>
  </si>
  <si>
    <t>Реализация мероприятий по модернизации школьных систем образования</t>
  </si>
  <si>
    <t>61102L7500</t>
  </si>
  <si>
    <t>61102S2050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</si>
  <si>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</si>
  <si>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61102S2590</t>
  </si>
  <si>
    <t>61102S2949</t>
  </si>
  <si>
    <t>Обеспечение бесплатным питьевым молоком обучающихся 1 – 4 классов муниципальных общеобразовательных организаций в Иркутской области</t>
  </si>
  <si>
    <t>61102S2957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</si>
  <si>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</si>
  <si>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61102S2976</t>
  </si>
  <si>
    <t>Основное мероприятие: Развитие системы дополнительного образования</t>
  </si>
  <si>
    <t>6110300000</t>
  </si>
  <si>
    <t>6110320001</t>
  </si>
  <si>
    <t>Дополнительное образование детей</t>
  </si>
  <si>
    <t>6110320100</t>
  </si>
  <si>
    <t>6110320290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</si>
  <si>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</si>
  <si>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61103S2972</t>
  </si>
  <si>
    <t xml:space="preserve">Подпрограмма "Обеспечение реализации муниципальной программы и прочие мероприятия в области образования" </t>
  </si>
  <si>
    <t>6120000000</t>
  </si>
  <si>
    <t>Основное мероприятие: Муниципальное управление в сфере образования</t>
  </si>
  <si>
    <t>6120100000</t>
  </si>
  <si>
    <t>6120120100</t>
  </si>
  <si>
    <t>Расходы на обеспечение функций органов местного самоуправления</t>
  </si>
  <si>
    <t>6120120190</t>
  </si>
  <si>
    <t>Другие вопросы в области образования</t>
  </si>
  <si>
    <t>6120120290</t>
  </si>
  <si>
    <t>61201S2972</t>
  </si>
  <si>
    <t>Основное мероприятие: Профилактика суицидальных попыток среди несовершеннолетних</t>
  </si>
  <si>
    <t>6120200000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</si>
  <si>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</si>
  <si>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6120229999</t>
  </si>
  <si>
    <t>Основное мероприятие: Обеспечение проведения муниципальных и региональных мероприятий в сфере образования</t>
  </si>
  <si>
    <t>6120300000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</si>
  <si>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</si>
  <si>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6120329999</t>
  </si>
  <si>
    <t>Основное мероприятие: Развитие системы отдыха и оздоровления</t>
  </si>
  <si>
    <t>6120400000</t>
  </si>
  <si>
    <t>6120420003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</si>
  <si>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</si>
  <si>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61204S2080</t>
  </si>
  <si>
    <t xml:space="preserve">Муниципальная программа "Сохранение и развитие культуры в Черемховском районном муниципальном образовании " </t>
  </si>
  <si>
    <t>6200000000</t>
  </si>
  <si>
    <t xml:space="preserve">Подпрограмма "Укрепление единого культурного пространства на территории Черемховского районного муниципального образования" </t>
  </si>
  <si>
    <t>6210000000</t>
  </si>
  <si>
    <t>Основное мероприятие: Музейное дело</t>
  </si>
  <si>
    <t>6210100000</t>
  </si>
  <si>
    <t>6210120100</t>
  </si>
  <si>
    <t>6210120290</t>
  </si>
  <si>
    <t>Культура</t>
  </si>
  <si>
    <t>62101S2972</t>
  </si>
  <si>
    <t>Основное мероприятие: Организация библиотечного обслуживания</t>
  </si>
  <si>
    <t>6210200000</t>
  </si>
  <si>
    <t>6210220290</t>
  </si>
  <si>
    <t>Государственная поддержка отрасли культуры (Мероприятия по модернизации библиотек в части комплектования книжных фондов библиотек муниципальных образований)</t>
  </si>
  <si>
    <t>62102L519A</t>
  </si>
  <si>
    <t>Мероприятия по капитальному ремонту объектов муниципальной собственности в сфере культуры</t>
  </si>
  <si>
    <t>62102S2120</t>
  </si>
  <si>
    <t>62102S2972</t>
  </si>
  <si>
    <t>Основное мероприятие: Развитие культурно-досуговой деятельности</t>
  </si>
  <si>
    <t>6210300000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</si>
  <si>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</si>
  <si>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6210320009</t>
  </si>
  <si>
    <t>6210320100</t>
  </si>
  <si>
    <t>6210320290</t>
  </si>
  <si>
    <t>62103S2972</t>
  </si>
  <si>
    <t>Основное мероприятие: Организация дополнительного образования детей в области искусств</t>
  </si>
  <si>
    <t>6210400000</t>
  </si>
  <si>
    <t>Поддержка одаренных детей и талантливой молодежи</t>
  </si>
  <si>
    <t>6210420010</t>
  </si>
  <si>
    <t>6210420290</t>
  </si>
  <si>
    <t>62104S2120</t>
  </si>
  <si>
    <t>62104S2972</t>
  </si>
  <si>
    <t>Подпрограмма "Обеспечение реализации муниципальной программы и прочие мероприятия в области культуры"</t>
  </si>
  <si>
    <t>6220000000</t>
  </si>
  <si>
    <t>Основное мероприятие: Муниципальное управление в сфере культуры</t>
  </si>
  <si>
    <t>6220100000</t>
  </si>
  <si>
    <t>Обеспечение функций органов местного самоуправления</t>
  </si>
  <si>
    <t>6220120190</t>
  </si>
  <si>
    <t>Другие вопросы в области культуры, кинематографии</t>
  </si>
  <si>
    <t>62201S2972</t>
  </si>
  <si>
    <t xml:space="preserve">Муниципальная программа "Жилищно-коммунальный комплекс и развитие инфраструктуры в Черемховском районном муниципальном образовании" </t>
  </si>
  <si>
    <t>6300000000</t>
  </si>
  <si>
    <t xml:space="preserve">Подпрограмма "Устойчивое развитие сельских территорий Черемховского районного муниципального образования" </t>
  </si>
  <si>
    <t>6310000000</t>
  </si>
  <si>
    <t>Основное мероприятие: Комплексное обустройство населенных пунктов объектами социальной и инженерной инфраструктуры</t>
  </si>
  <si>
    <t>6310100000</t>
  </si>
  <si>
    <t>Cоздание и (или) модернизация инфраструктуры в сфере культуры муниципальной собственности</t>
  </si>
  <si>
    <t>63101L1101</t>
  </si>
  <si>
    <t>Капитальные вложения в объекты государственной (муниципальной) собственности</t>
  </si>
  <si>
    <t>400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</si>
  <si>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</si>
  <si>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6310200000</t>
  </si>
  <si>
    <t>Проведение районного трудового соревнования (конкурса) в сфере агропромышленного комплекса</t>
  </si>
  <si>
    <t>6310220011</t>
  </si>
  <si>
    <t>Другие общегосударственные вопросы</t>
  </si>
  <si>
    <t>Поощрение общественных инициатив для активизации деятельности территориального общественного самоуправления</t>
  </si>
  <si>
    <t>6310300000</t>
  </si>
  <si>
    <t>Проведение конкурса "Лучший проект территориального общественного самоуправления на территории Черемховского районного муниципального образования"</t>
  </si>
  <si>
    <t>6310320069</t>
  </si>
  <si>
    <t xml:space="preserve">Подпрограмма "Охрана окружающей среды на территории Черемховского районного муниципального образования" </t>
  </si>
  <si>
    <t>6320000000</t>
  </si>
  <si>
    <t>Основное мероприятие: Снижение негативного влияния отходов на состояние окружающей среды</t>
  </si>
  <si>
    <t>6320200000</t>
  </si>
  <si>
    <t>Мероприятия по сбору, транспортированию и утилизации (захоронению) твердых коммунальных отходов с несанкционированных мест размещения отходов</t>
  </si>
  <si>
    <t>63202S2820</t>
  </si>
  <si>
    <t>Другие вопросы в области охраны окружающей среды</t>
  </si>
  <si>
    <t xml:space="preserve">Основное мероприятие: Осуществление отдельных областных государственных полномочий </t>
  </si>
  <si>
    <t>6320300000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</si>
  <si>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</si>
  <si>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6320373120</t>
  </si>
  <si>
    <t>Сельское хозяйство и рыболовство</t>
  </si>
  <si>
    <t xml:space="preserve">Подпрограмма "Энергосбережение и повышение энергетической эффективности на территории Черемховского районного муниципального образования" </t>
  </si>
  <si>
    <t>6330000000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</si>
  <si>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</si>
  <si>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6330100000</t>
  </si>
  <si>
    <t>6330129999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</si>
  <si>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</si>
  <si>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6330200000</t>
  </si>
  <si>
    <t>6330229999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</si>
  <si>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</si>
  <si>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Подпрограмма "Обеспечение реализации муниципальной программы и прочие мероприятия в области жилищно-коммунального хозяйства" </t>
  </si>
  <si>
    <t>6340000000</t>
  </si>
  <si>
    <t>Основное мероприятие: Муниципальное управление в области жилищно-коммунального хозяйства</t>
  </si>
  <si>
    <t>6340100000</t>
  </si>
  <si>
    <t>6340120190</t>
  </si>
  <si>
    <t>Другие вопросы в области жилищно-коммунального хозяйства</t>
  </si>
  <si>
    <t>63401S2972</t>
  </si>
  <si>
    <t xml:space="preserve">Подпрограмма "Градостроительная политика на территории Черемховского районного муниципального образования" </t>
  </si>
  <si>
    <t>6350000000</t>
  </si>
  <si>
    <t>Основное мероприятие: Внесение изменений в Схему территориального планирования Черемховского района</t>
  </si>
  <si>
    <t>6350100000</t>
  </si>
  <si>
    <t>Подготовка реестра внесения изменений в Схему территориального планирования Черемховского района</t>
  </si>
  <si>
    <t>6350120060</t>
  </si>
  <si>
    <t>Другие вопросы в области национальной экономики</t>
  </si>
  <si>
    <t xml:space="preserve">Муниципальная программа "Управление муниципальными финансами Черемховского районного муниципального образования" </t>
  </si>
  <si>
    <t>6400000000</t>
  </si>
  <si>
    <t xml:space="preserve"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</t>
  </si>
  <si>
    <t>6410000000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</si>
  <si>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</si>
  <si>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6410100000</t>
  </si>
  <si>
    <t>6410120100</t>
  </si>
  <si>
    <t>6410120190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</si>
  <si>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</si>
  <si>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6410120290</t>
  </si>
  <si>
    <t>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 за счет средств областного бюджета</t>
  </si>
  <si>
    <t>6410173200</t>
  </si>
  <si>
    <t>64101S2972</t>
  </si>
  <si>
    <t xml:space="preserve"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</t>
  </si>
  <si>
    <t>6420000000</t>
  </si>
  <si>
    <t>Основное мероприятие: Повышение финансовой устойчивости бюджетов поселений Черемховского района</t>
  </si>
  <si>
    <t>6420100000</t>
  </si>
  <si>
    <t>Выравнивание уровня бюджетной обеспеченности поселений</t>
  </si>
  <si>
    <t>6420120014</t>
  </si>
  <si>
    <t>Межбюджетные трансферты</t>
  </si>
  <si>
    <t>500</t>
  </si>
  <si>
    <t>Дотации на выравнивание бюджетной обеспеченности субъектов Российской Федерации и муниципальных образований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</si>
  <si>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</si>
  <si>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6420120015</t>
  </si>
  <si>
    <t>Прочие межбюджетные трансферты общего характера</t>
  </si>
  <si>
    <t>6420173200</t>
  </si>
  <si>
    <t xml:space="preserve">Муниципальная программа "Управление муниципальным имуществом Черемховского районного муниципального образования" </t>
  </si>
  <si>
    <t>6500000000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</si>
  <si>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образовании"</t>
  </si>
  <si>
    <t>6510000000</t>
  </si>
  <si>
    <t>Основное мероприятие: Реализация функций по управлению и распоряжению муниципальным имуществом</t>
  </si>
  <si>
    <t>6510100000</t>
  </si>
  <si>
    <t>Инвентаризация объектов недвижимости и земельных участков</t>
  </si>
  <si>
    <t>6510120016</t>
  </si>
  <si>
    <t>Определение рыночной стоимости муниципального имущества</t>
  </si>
  <si>
    <t>6510120017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</si>
  <si>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</si>
  <si>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6510120018</t>
  </si>
  <si>
    <t>Содержание муниципального имущества</t>
  </si>
  <si>
    <t>6510120019</t>
  </si>
  <si>
    <t>Взносы на капитальный ремонт общего имущества в многоквартирных домах</t>
  </si>
  <si>
    <t>6510120020</t>
  </si>
  <si>
    <t>Жилищное хозяйство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</si>
  <si>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образования"</t>
  </si>
  <si>
    <t>6520000000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</si>
  <si>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</si>
  <si>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6520100000</t>
  </si>
  <si>
    <t>Финансовое обеспечение муниципального задания МБУ "Автоцентр"</t>
  </si>
  <si>
    <t>6520120021</t>
  </si>
  <si>
    <t>Предоставление субсидий бюджетным, автономным учреждениям и иным некоммерческим организациям</t>
  </si>
  <si>
    <t>600</t>
  </si>
  <si>
    <t>Финансовое обеспечение муниципального задания МБУ "Проект-сметСервис"</t>
  </si>
  <si>
    <t>6520120022</t>
  </si>
  <si>
    <t>65201S2972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</si>
  <si>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</si>
  <si>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6520200000</t>
  </si>
  <si>
    <t>Предоставление субсидий МУП ЧРМО "Газета "Мое село - край Черемховский""</t>
  </si>
  <si>
    <t>6520220023</t>
  </si>
  <si>
    <t>Периодическая печать и издательства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</si>
  <si>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образования"</t>
  </si>
  <si>
    <t>6530000000</t>
  </si>
  <si>
    <t>Основное мероприятие: Управление муниципальной собственностью</t>
  </si>
  <si>
    <t>6530100000</t>
  </si>
  <si>
    <t>6530120100</t>
  </si>
  <si>
    <t>6530120190</t>
  </si>
  <si>
    <t>65301S2972</t>
  </si>
  <si>
    <t xml:space="preserve">Муниципальная программа "Муниципальное управление в Черемховском районном муниципальном образовании" </t>
  </si>
  <si>
    <t>6600000000</t>
  </si>
  <si>
    <t>Подпрограмма "Развитие системы управления муниципальным образованием"</t>
  </si>
  <si>
    <t>6610000000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</si>
  <si>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</si>
  <si>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6610100000</t>
  </si>
  <si>
    <t>Обучение в сфере контрактной системы с целью повышения эффективности противодействия коррупции</t>
  </si>
  <si>
    <t>6610120024</t>
  </si>
  <si>
    <t>Обучение по программам дополнительного профессионального образования муниципальных служащих</t>
  </si>
  <si>
    <t>6610120025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</si>
  <si>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</si>
  <si>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6610120026</t>
  </si>
  <si>
    <t>Основное мероприятие: Доплаты к пенсиям, дополнительное пенсионное обеспечение</t>
  </si>
  <si>
    <t>6610200000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</si>
  <si>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</si>
  <si>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6610223490</t>
  </si>
  <si>
    <t>Пенсионное обеспечение</t>
  </si>
  <si>
    <t>Основное мероприятие: Льготы, предоставляемые гражданам, удостоенным звания "Почетный гражданин Черемховского района"</t>
  </si>
  <si>
    <t>6610300000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</si>
  <si>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</si>
  <si>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6610323500</t>
  </si>
  <si>
    <t>Единовременная денежная выплата лицу, удостоенному звания "Почетный гражданин Черемховского района"</t>
  </si>
  <si>
    <t>6610323600</t>
  </si>
  <si>
    <t>Основное мероприятие: Членские взносы</t>
  </si>
  <si>
    <t>6610400000</t>
  </si>
  <si>
    <t xml:space="preserve"> Ежегодные членские взносы в некоммерческую организацию "Ассоциация муниципальных образований Иркутской области"</t>
  </si>
  <si>
    <t>6610420027</t>
  </si>
  <si>
    <t>Основное мероприятие: Осуществление функций администрации муниципального района</t>
  </si>
  <si>
    <t>6610500000</t>
  </si>
  <si>
    <t>6610520190</t>
  </si>
  <si>
    <t>66105S2972</t>
  </si>
  <si>
    <t>Основное мероприятие: Обеспечение деятельности мэра муниципального района</t>
  </si>
  <si>
    <t>6610600000</t>
  </si>
  <si>
    <t>66106S2972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</si>
  <si>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</si>
  <si>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мероприятие: Осуществление отдельных государственных полномочий</t>
  </si>
  <si>
    <t>6610700000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</si>
  <si>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</si>
  <si>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6610751200</t>
  </si>
  <si>
    <t>Судебная система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</si>
  <si>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</si>
  <si>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6610773060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</si>
  <si>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</si>
  <si>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6610773070</t>
  </si>
  <si>
    <t>Осуществление отдельных областных государственных полномочий в сфере труда</t>
  </si>
  <si>
    <t>6610773090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</si>
  <si>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</si>
  <si>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</si>
  <si>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</si>
  <si>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6610773150</t>
  </si>
  <si>
    <t>Подпрограмма "Развитие предпринимательства"</t>
  </si>
  <si>
    <t>6620000000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</si>
  <si>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</si>
  <si>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6620100000</t>
  </si>
  <si>
    <t>Проведение тематических конкурсных мероприятий</t>
  </si>
  <si>
    <t>6620120028</t>
  </si>
  <si>
    <t>Муниципальная программа "Безопасность жизнедеятельности в Черемховском районном муниципальном образовании"</t>
  </si>
  <si>
    <t>6700000000</t>
  </si>
  <si>
    <t>Подпрограмма "Повышение безопасности дорожного движения в Черемховском районном муниципальном образовании"</t>
  </si>
  <si>
    <t>6710000000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</si>
  <si>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</si>
  <si>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6710100000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</si>
  <si>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</si>
  <si>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6710120030</t>
  </si>
  <si>
    <t>Содержание районных автодорог</t>
  </si>
  <si>
    <t>6710120031</t>
  </si>
  <si>
    <t>Дорожное хозяйство (дорожные фонды)</t>
  </si>
  <si>
    <t>Подпрограмма "Улучшение условий и охраны труда в Черемховском районном муниципальном образовании"</t>
  </si>
  <si>
    <t>6720000000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</si>
  <si>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</si>
  <si>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6720100000</t>
  </si>
  <si>
    <t>Проведение конкурсных мероприятий в области охраны труда</t>
  </si>
  <si>
    <t>6720120032</t>
  </si>
  <si>
    <t>Приобретение средств индивидуальной защиты</t>
  </si>
  <si>
    <t>6720120033</t>
  </si>
  <si>
    <t>Подпрограмма "Обеспечение общественной безопасности"</t>
  </si>
  <si>
    <t>6730000000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</si>
  <si>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</si>
  <si>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6730100000</t>
  </si>
  <si>
    <t>Разработка и распространение среди населения агитационных материалов, посвященных профилактике правонарушений</t>
  </si>
  <si>
    <t>6730120034</t>
  </si>
  <si>
    <t>Противодействие терроризму и экстремизму посредством распространения среди населения агитационных материалов</t>
  </si>
  <si>
    <t>6730120035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</si>
  <si>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</si>
  <si>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6730120036</t>
  </si>
  <si>
    <t>Проведение конкурсных мероприятий, направленных на профилактику правонарушений и повышение уровня безопасности граждан</t>
  </si>
  <si>
    <t>6730120136</t>
  </si>
  <si>
    <t>Межведомственная профилактическая комплексная акция, направленная на профилактику безнадзорности и правонарушений несовершеннолетних "Акцент на главном"</t>
  </si>
  <si>
    <t>6730120236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</si>
  <si>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</si>
  <si>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6730200000</t>
  </si>
  <si>
    <t>6730220100</t>
  </si>
  <si>
    <t>6730220290</t>
  </si>
  <si>
    <t>Другие вопросы в области национальной безопасности и правоохранительной деятельности</t>
  </si>
  <si>
    <t>67302S2972</t>
  </si>
  <si>
    <t>Муниципальная программа "Развитие молодежной политики, физической культуры, спорта и туризма в Черемховском районном муниципальном образовании"</t>
  </si>
  <si>
    <t>6800000000</t>
  </si>
  <si>
    <t>Подпрограмма "Молодежная политика в Черемховском районном муниципальном образовании"</t>
  </si>
  <si>
    <t>6810000000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</si>
  <si>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</si>
  <si>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6810100000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</si>
  <si>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</si>
  <si>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6810120037</t>
  </si>
  <si>
    <t>Молодежная политика</t>
  </si>
  <si>
    <t>Организационное, техническое, методическое, информационное обеспечение мероприятий в сфере молодежной политики</t>
  </si>
  <si>
    <t>6810120039</t>
  </si>
  <si>
    <t>Подпрограмма "Развитие физической культуры и спорта в Черемховском районном муниципальном образовании"</t>
  </si>
  <si>
    <t>6820000000</t>
  </si>
  <si>
    <t>Основное мероприятие: Проведение спортивных соревнований и физкультурно-массовых мероприятий</t>
  </si>
  <si>
    <t>6820100000</t>
  </si>
  <si>
    <t>Проведение районных спортивных соревнований и физкультурно-массовых мероприятий</t>
  </si>
  <si>
    <t>6820120040</t>
  </si>
  <si>
    <t>Физическая культура</t>
  </si>
  <si>
    <t>Участие в областных и всероссийских спортивных соревнованиях и физкультурно-массовых мероприятиях</t>
  </si>
  <si>
    <t>6820120041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</si>
  <si>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</si>
  <si>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6820120042</t>
  </si>
  <si>
    <t>Денежное поощрение спортсменов и тренеров Черемховского районного муниципального образования, достигших высоких результатов в сфере физической культуры и спорта</t>
  </si>
  <si>
    <t>6820120242</t>
  </si>
  <si>
    <t>Основное мероприятие: Развитие спортивной инфраструктуры и материально- технической базы</t>
  </si>
  <si>
    <t>6820200000</t>
  </si>
  <si>
    <t>Проведение районного конкурса социально значимых проектов «Черемховский район – территория спорта»</t>
  </si>
  <si>
    <t>6820220043</t>
  </si>
  <si>
    <t>Капитальные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</si>
  <si>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68202S2390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</si>
  <si>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</si>
  <si>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68202S2850</t>
  </si>
  <si>
    <t>Подпрограмма "Молодым семьям – доступное жилье"</t>
  </si>
  <si>
    <t>6830000000</t>
  </si>
  <si>
    <t>Основное мероприятие: Поддержка молодых семей и молодых специалистов в решении жилищной проблемы</t>
  </si>
  <si>
    <t>6830100000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</si>
  <si>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</si>
  <si>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6830120045</t>
  </si>
  <si>
    <t>Социальное обеспечение населения</t>
  </si>
  <si>
    <t>Реализация мероприятий по обеспечению жильем молодых семей</t>
  </si>
  <si>
    <t>68301L4970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</si>
  <si>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</t>
  </si>
  <si>
    <t>6840000000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</si>
  <si>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районе</t>
  </si>
  <si>
    <t>6840100000</t>
  </si>
  <si>
    <t>Организация и проведение комплекса мероприятий по профилактике социально негативных явлений</t>
  </si>
  <si>
    <t>6840120046</t>
  </si>
  <si>
    <t>Выявление и уничтожение площадей произрастания наркосодержащих растений</t>
  </si>
  <si>
    <t>6840120146</t>
  </si>
  <si>
    <t>Подпрограмма "Развитие туризма в Черемховском районном муниципальном образовании"</t>
  </si>
  <si>
    <t>6850000000</t>
  </si>
  <si>
    <t>Основное мероприятие: Вовлечение широких слоев населения в мероприятия туристской направленности</t>
  </si>
  <si>
    <t>6850100000</t>
  </si>
  <si>
    <t>Командное первенство рыболовов по подледной ловле рыбы в Черемховском районе</t>
  </si>
  <si>
    <t>6850120066</t>
  </si>
  <si>
    <t>Событийно-туристический фестиваль в Черемховском районе "Сибирский трофей"</t>
  </si>
  <si>
    <t>6850120067</t>
  </si>
  <si>
    <t>Основное мероприятие: Реализация мероприятий, направленных на информирование и обучение граждан о Черемховском районе</t>
  </si>
  <si>
    <t>6850200000</t>
  </si>
  <si>
    <t>Печать и издание наглядно-демонстрационных материалов и рекламной продукции</t>
  </si>
  <si>
    <t>6850220068</t>
  </si>
  <si>
    <t>Муниципальная программа "Здоровье населения в Черемховском районном муниципальном образовании"</t>
  </si>
  <si>
    <t>6900000000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</si>
  <si>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</si>
  <si>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6900100000</t>
  </si>
  <si>
    <t>Единовременные выплаты молодым специалистам с высшим или средним профессиональным образованием, работающим в медицинских учреждениях Черемховского района</t>
  </si>
  <si>
    <t>6900120047</t>
  </si>
  <si>
    <t>Обеспечение ГСМ  ОГБУЗ ИОКТБ Черемховский филиал для ежеквартальных выездов медицинских работников</t>
  </si>
  <si>
    <t>6900120048</t>
  </si>
  <si>
    <t>Выплата стипендии мэра Черемховского района студентам средне-специальных учебных заведений, обучающихся на бюджетной основе и заключившим договор на обучение с обязательством последующей отработки в медицинских учреждениях, расположенных на территории Черемховского районного муниципального образования</t>
  </si>
  <si>
    <t>6900120347</t>
  </si>
  <si>
    <t>Муниципальная программа "Социальная поддержка населения Черемховского районного муниципального образования"</t>
  </si>
  <si>
    <t>7000000000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</si>
  <si>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</t>
  </si>
  <si>
    <t>7010000000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</si>
  <si>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</si>
  <si>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7010100000</t>
  </si>
  <si>
    <t>Реализация мероприятий по подготовке учреждений культуры к обслуживанию людей с ограниченными возможностями</t>
  </si>
  <si>
    <t>7010120050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</si>
  <si>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</si>
  <si>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7010200000</t>
  </si>
  <si>
    <t>Проведение районных конкурсов, спортивных мероприятий, благотворительных акций</t>
  </si>
  <si>
    <t>7010220052</t>
  </si>
  <si>
    <t>Другие вопросы в области социальной политики</t>
  </si>
  <si>
    <t>Подпрограмма "Поддержка мероприятий, проводимых для пожилых людей на территории Черемховского районного муниципального образования"</t>
  </si>
  <si>
    <t>7020000000</t>
  </si>
  <si>
    <t>Основное мероприятие: Организация досуговых мероприятий, в том числе, приуроченных к праздникам и памятным датам</t>
  </si>
  <si>
    <t>7020100000</t>
  </si>
  <si>
    <t>Проведение мероприятий, посвященных празднованию Международного женского дня 8 марта</t>
  </si>
  <si>
    <t>7020120055</t>
  </si>
  <si>
    <t>Проведение мероприятий, посвященных празднованию Дня Победы</t>
  </si>
  <si>
    <t>7020120056</t>
  </si>
  <si>
    <t>Проведение мероприятий, посвященных Международному дню пожилых людей</t>
  </si>
  <si>
    <t>7020120057</t>
  </si>
  <si>
    <t>Проведение мероприятий, приуроченных к Декаде инвалидов</t>
  </si>
  <si>
    <t>7020120058</t>
  </si>
  <si>
    <t>Чествование участников ВОВ и ветеранов администрации в юбилейные даты</t>
  </si>
  <si>
    <t>7020120059</t>
  </si>
  <si>
    <t>Чествование тружеников тыла, вдов участников ВОВ, детей войны, ветеранов труда, почетных граждан Черемховского районного муниципального образования в юбилейные даты с 80 лет, а также лиц старше 90 лет ежегодно в дни рождения</t>
  </si>
  <si>
    <t>7020120159</t>
  </si>
  <si>
    <t>Непрограммные расходы</t>
  </si>
  <si>
    <t>8000000000</t>
  </si>
  <si>
    <t>Обеспечение деятельности Думы Черемховского районного муниципального образования</t>
  </si>
  <si>
    <t>8010000000</t>
  </si>
  <si>
    <t>Председатель представительного органа муниципального образования</t>
  </si>
  <si>
    <t>8010100000</t>
  </si>
  <si>
    <t>80101S2972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</si>
  <si>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</si>
  <si>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управления представительного органа муниципального образования</t>
  </si>
  <si>
    <t>8010200000</t>
  </si>
  <si>
    <t>8010220190</t>
  </si>
  <si>
    <t>80102S2972</t>
  </si>
  <si>
    <t>Обеспечение деятельности Контрольно-счетной палаты Черемховского районного муниципального образования</t>
  </si>
  <si>
    <t>8020000000</t>
  </si>
  <si>
    <t>Руководитель контрольно-счетной палаты муниципального образования</t>
  </si>
  <si>
    <t>8020100000</t>
  </si>
  <si>
    <t>8020120190</t>
  </si>
  <si>
    <t>80201S2972</t>
  </si>
  <si>
    <t>Аппарат управления контрольно - счетной палаты муниципального образования</t>
  </si>
  <si>
    <t>8020200000</t>
  </si>
  <si>
    <t>8020220100</t>
  </si>
  <si>
    <t>8020220190</t>
  </si>
  <si>
    <t>80202S2972</t>
  </si>
  <si>
    <t>Проведение выборов и референдумов</t>
  </si>
  <si>
    <t>8030000000</t>
  </si>
  <si>
    <t>Проведение выборов главы муниципального образования</t>
  </si>
  <si>
    <t>8030100000</t>
  </si>
  <si>
    <t>Обеспечение проведения выборов и референдумов</t>
  </si>
  <si>
    <t>Проведение выборов депутатов представительного органа муниципального образования</t>
  </si>
  <si>
    <t>8030200000</t>
  </si>
  <si>
    <t>Резервные фонды местных администраций</t>
  </si>
  <si>
    <t>8040000000</t>
  </si>
  <si>
    <t>Резервный фонд Администрации Черемховского районного муниципального образования</t>
  </si>
  <si>
    <t>8040100000</t>
  </si>
  <si>
    <t>Резервные фонды</t>
  </si>
  <si>
    <t>Мобилизационная подготовка Черемховского районного муниципального образования</t>
  </si>
  <si>
    <t>8050000000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</si>
  <si>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</si>
  <si>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8050100000</t>
  </si>
  <si>
    <t>Мобилизационная подготовка экономики</t>
  </si>
  <si>
    <t>Непрограммные расходы  органов местного самоуправления Черемховского районного муниципального образования</t>
  </si>
  <si>
    <t>8060000000</t>
  </si>
  <si>
    <t>Резерв средств на финансовое обеспечение расходных обязательств Черемховского районного муниципального образования</t>
  </si>
  <si>
    <t>8060100000</t>
  </si>
  <si>
    <t>Резерв средств на финансовое обеспечение расходных обязательств Черемховского районного муниципального образования, софинансируемых за счет целевых межбюджетных трансфертов из областного бюджета</t>
  </si>
  <si>
    <t>8060121060</t>
  </si>
  <si>
    <t>Реализация мероприятий перечня проектов народных инициатив</t>
  </si>
  <si>
    <t>80601S2370</t>
  </si>
  <si>
    <t>ИТОГО</t>
  </si>
  <si>
    <t>Ведомственная структура расходов бюджета Черемховского районного муниципального образования на 2023 год и плановый период 2024 и 2025 годов</t>
  </si>
  <si>
    <t>ГРБС</t>
  </si>
  <si>
    <t>раздела</t>
  </si>
  <si>
    <t>подраздела</t>
  </si>
  <si>
    <t>Отдел по культуре и библиотечному обслуживанию АЧРМО</t>
  </si>
  <si>
    <t>ОБРАЗОВАНИЕ</t>
  </si>
  <si>
    <t>КУЛЬТУРА, КИНЕМАТОГРАФИЯ</t>
  </si>
  <si>
    <t>Отдел образования АЧРМО</t>
  </si>
  <si>
    <t>СОЦИАЛЬНАЯ ПОЛИТИКА</t>
  </si>
  <si>
    <t>Финансовое управление администрации ЧРМО</t>
  </si>
  <si>
    <t>ОБЩЕГОСУДАРСТВЕННЫЕ ВОПРОСЫ</t>
  </si>
  <si>
    <t>МЕЖБЮДЖЕТНЫЕ ТРАНСФЕРТЫ ОБЩЕГО ХАРАКТЕРА БЮДЖЕТАМ БЮДЖЕТНОЙ СИСТЕМЫ РОССИЙСКОЙ ФЕДЕРАЦИИ</t>
  </si>
  <si>
    <t>Комитет по управлению муниципальным имуществом ЧРМО</t>
  </si>
  <si>
    <t>НАЦИОНАЛЬНАЯ ЭКОНОМИКА</t>
  </si>
  <si>
    <t>ЖИЛИЩНО-КОММУНАЛЬНОЕ ХОЗЯЙСТВО</t>
  </si>
  <si>
    <t>СРЕДСТВА МАССОВОЙ ИНФОРМАЦИИ</t>
  </si>
  <si>
    <t>Дума ЧРМО</t>
  </si>
  <si>
    <t>Администрация ЧРМО</t>
  </si>
  <si>
    <t>НАЦИОНАЛЬНАЯ ОБОРОНА</t>
  </si>
  <si>
    <t>ФИЗИЧЕСКАЯ КУЛЬТУРА И СПОРТ</t>
  </si>
  <si>
    <t>Управление жилищно-коммунального хозяйства, строительства, транспорта, связи и экологии АЧРМО</t>
  </si>
  <si>
    <t>НАЦИОНАЛЬНАЯ БЕЗОПАСНОСТЬ И ПРАВООХРАНИТЕЛЬНАЯ ДЕЯТЕЛЬНОСТЬ</t>
  </si>
  <si>
    <t>ОХРАНА ОКРУЖАЮЩЕЙ СРЕДЫ</t>
  </si>
  <si>
    <t>Контрольно-счетная палата ЧРМО</t>
  </si>
  <si>
    <t>Распределение бюджетных ассигнований по разделам, подразделам классификации расходов бюджетов на 2023 год и плановый период 2024 и 2025 годов</t>
  </si>
  <si>
    <t>Сумма, тыс.руб.</t>
  </si>
</sst>
</file>

<file path=xl/styles.xml><?xml version="1.0" encoding="utf-8"?>
<styleSheet xmlns="http://schemas.openxmlformats.org/spreadsheetml/2006/main">
  <numFmts count="12">
    <numFmt numFmtId="164" formatCode="_-* #,##0.00_р_._-;\-* #,##0.00_р_._-;_-* &quot;-&quot;??_р_._-;_-@_-"/>
    <numFmt numFmtId="165" formatCode="#,##0.0"/>
    <numFmt numFmtId="166" formatCode="0.0"/>
    <numFmt numFmtId="167" formatCode="000\.00\.000\.0"/>
    <numFmt numFmtId="168" formatCode="0000000000;[Red]\-0000000000;&quot;&quot;"/>
    <numFmt numFmtId="169" formatCode="000;[Red]\-000;&quot;&quot;"/>
    <numFmt numFmtId="170" formatCode="0000;[Red]\-0000;&quot;&quot;"/>
    <numFmt numFmtId="171" formatCode="#,##0.0;[Red]\-#,##0.0;0.0"/>
    <numFmt numFmtId="172" formatCode="#,##0.00;[Red]\-#,##0.00;0.00"/>
    <numFmt numFmtId="173" formatCode="000"/>
    <numFmt numFmtId="174" formatCode="00;[Red]\-00;&quot;&quot;"/>
    <numFmt numFmtId="175" formatCode="00;[Red]\-00;&quot;₽&quot;"/>
  </numFmts>
  <fonts count="3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Arial Cyr"/>
      <charset val="204"/>
    </font>
    <font>
      <u/>
      <sz val="10"/>
      <color theme="10"/>
      <name val="Arial Cyr"/>
      <charset val="204"/>
    </font>
    <font>
      <b/>
      <sz val="13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charset val="204"/>
    </font>
    <font>
      <b/>
      <sz val="11"/>
      <color indexed="10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4">
    <xf numFmtId="0" fontId="0" fillId="0" borderId="0"/>
    <xf numFmtId="0" fontId="1" fillId="0" borderId="0"/>
    <xf numFmtId="0" fontId="4" fillId="0" borderId="0"/>
    <xf numFmtId="0" fontId="4" fillId="0" borderId="0"/>
    <xf numFmtId="0" fontId="8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4" fillId="0" borderId="0"/>
    <xf numFmtId="0" fontId="14" fillId="0" borderId="0"/>
    <xf numFmtId="164" fontId="13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3">
    <xf numFmtId="0" fontId="0" fillId="0" borderId="0" xfId="0"/>
    <xf numFmtId="0" fontId="11" fillId="0" borderId="0" xfId="7"/>
    <xf numFmtId="0" fontId="6" fillId="0" borderId="0" xfId="7" applyFont="1"/>
    <xf numFmtId="0" fontId="16" fillId="0" borderId="0" xfId="50" applyFont="1" applyFill="1"/>
    <xf numFmtId="165" fontId="9" fillId="2" borderId="0" xfId="7" applyNumberFormat="1" applyFont="1" applyFill="1"/>
    <xf numFmtId="0" fontId="17" fillId="2" borderId="0" xfId="50" applyFont="1" applyFill="1" applyAlignment="1">
      <alignment horizontal="center" vertical="center" wrapText="1"/>
    </xf>
    <xf numFmtId="0" fontId="17" fillId="0" borderId="0" xfId="50" applyFont="1" applyFill="1" applyAlignment="1">
      <alignment horizontal="center" vertical="center" wrapText="1"/>
    </xf>
    <xf numFmtId="0" fontId="19" fillId="0" borderId="1" xfId="50" applyFont="1" applyFill="1" applyBorder="1" applyAlignment="1">
      <alignment horizontal="center" vertical="center"/>
    </xf>
    <xf numFmtId="0" fontId="19" fillId="0" borderId="1" xfId="50" applyFont="1" applyFill="1" applyBorder="1"/>
    <xf numFmtId="0" fontId="20" fillId="0" borderId="0" xfId="7" applyFont="1"/>
    <xf numFmtId="0" fontId="6" fillId="0" borderId="1" xfId="7" applyFont="1" applyBorder="1" applyAlignment="1">
      <alignment wrapText="1"/>
    </xf>
    <xf numFmtId="0" fontId="15" fillId="0" borderId="1" xfId="50" applyFont="1" applyFill="1" applyBorder="1" applyAlignment="1">
      <alignment horizontal="center" vertical="center"/>
    </xf>
    <xf numFmtId="0" fontId="6" fillId="0" borderId="1" xfId="54" applyFont="1" applyBorder="1" applyAlignment="1" applyProtection="1">
      <alignment wrapText="1"/>
    </xf>
    <xf numFmtId="0" fontId="5" fillId="0" borderId="1" xfId="7" applyFont="1" applyBorder="1" applyAlignment="1">
      <alignment horizontal="left" wrapText="1"/>
    </xf>
    <xf numFmtId="0" fontId="6" fillId="0" borderId="1" xfId="7" applyFont="1" applyBorder="1" applyAlignment="1">
      <alignment horizontal="center" vertical="center" wrapText="1"/>
    </xf>
    <xf numFmtId="0" fontId="19" fillId="0" borderId="1" xfId="50" applyFont="1" applyFill="1" applyBorder="1" applyAlignment="1"/>
    <xf numFmtId="0" fontId="15" fillId="0" borderId="1" xfId="54" applyFont="1" applyBorder="1" applyAlignment="1" applyProtection="1">
      <alignment wrapText="1"/>
    </xf>
    <xf numFmtId="0" fontId="6" fillId="0" borderId="1" xfId="7" applyFont="1" applyBorder="1" applyAlignment="1">
      <alignment horizontal="center"/>
    </xf>
    <xf numFmtId="0" fontId="6" fillId="0" borderId="4" xfId="50" applyFont="1" applyFill="1" applyBorder="1" applyAlignment="1">
      <alignment horizontal="left" vertical="center" wrapText="1"/>
    </xf>
    <xf numFmtId="0" fontId="15" fillId="0" borderId="4" xfId="50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left" vertical="center" wrapText="1"/>
    </xf>
    <xf numFmtId="0" fontId="19" fillId="0" borderId="1" xfId="50" applyFont="1" applyFill="1" applyBorder="1" applyAlignment="1">
      <alignment wrapText="1"/>
    </xf>
    <xf numFmtId="0" fontId="15" fillId="2" borderId="1" xfId="50" applyFont="1" applyFill="1" applyBorder="1" applyAlignment="1">
      <alignment horizontal="center" vertical="center"/>
    </xf>
    <xf numFmtId="0" fontId="11" fillId="2" borderId="0" xfId="7" applyFill="1"/>
    <xf numFmtId="0" fontId="19" fillId="2" borderId="1" xfId="50" applyFont="1" applyFill="1" applyBorder="1" applyAlignment="1">
      <alignment wrapText="1"/>
    </xf>
    <xf numFmtId="0" fontId="19" fillId="2" borderId="1" xfId="50" applyFont="1" applyFill="1" applyBorder="1" applyAlignment="1">
      <alignment horizontal="center" vertical="center"/>
    </xf>
    <xf numFmtId="0" fontId="20" fillId="2" borderId="0" xfId="7" applyFont="1" applyFill="1"/>
    <xf numFmtId="0" fontId="6" fillId="2" borderId="1" xfId="50" applyFont="1" applyFill="1" applyBorder="1" applyAlignment="1">
      <alignment vertical="top" wrapText="1"/>
    </xf>
    <xf numFmtId="0" fontId="6" fillId="0" borderId="1" xfId="50" applyFont="1" applyFill="1" applyBorder="1" applyAlignment="1">
      <alignment wrapText="1"/>
    </xf>
    <xf numFmtId="0" fontId="11" fillId="0" borderId="0" xfId="7" applyFont="1"/>
    <xf numFmtId="165" fontId="5" fillId="0" borderId="1" xfId="7" applyNumberFormat="1" applyFont="1" applyFill="1" applyBorder="1" applyAlignment="1">
      <alignment vertical="center" wrapText="1"/>
    </xf>
    <xf numFmtId="165" fontId="5" fillId="0" borderId="1" xfId="7" applyNumberFormat="1" applyFont="1" applyFill="1" applyBorder="1" applyAlignment="1" applyProtection="1">
      <alignment horizontal="center" vertical="center" wrapText="1"/>
    </xf>
    <xf numFmtId="0" fontId="6" fillId="0" borderId="1" xfId="7" applyFont="1" applyFill="1" applyBorder="1" applyAlignment="1">
      <alignment horizontal="justify" vertical="center" wrapText="1"/>
    </xf>
    <xf numFmtId="0" fontId="6" fillId="0" borderId="1" xfId="7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justify" vertical="center" wrapText="1"/>
    </xf>
    <xf numFmtId="0" fontId="5" fillId="0" borderId="1" xfId="7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left" vertical="center" wrapText="1"/>
    </xf>
    <xf numFmtId="0" fontId="20" fillId="0" borderId="0" xfId="7" applyFont="1" applyFill="1"/>
    <xf numFmtId="0" fontId="15" fillId="0" borderId="1" xfId="39" applyFont="1" applyFill="1" applyBorder="1" applyAlignment="1">
      <alignment wrapText="1"/>
    </xf>
    <xf numFmtId="0" fontId="11" fillId="0" borderId="0" xfId="7" applyFill="1"/>
    <xf numFmtId="0" fontId="19" fillId="0" borderId="0" xfId="50" applyFont="1" applyFill="1" applyBorder="1" applyAlignment="1">
      <alignment wrapText="1"/>
    </xf>
    <xf numFmtId="0" fontId="19" fillId="0" borderId="0" xfId="50" applyFont="1" applyFill="1" applyBorder="1" applyAlignment="1">
      <alignment horizontal="center" vertical="center"/>
    </xf>
    <xf numFmtId="165" fontId="6" fillId="2" borderId="0" xfId="7" applyNumberFormat="1" applyFont="1" applyFill="1"/>
    <xf numFmtId="0" fontId="15" fillId="0" borderId="0" xfId="50" applyFont="1" applyFill="1"/>
    <xf numFmtId="0" fontId="19" fillId="0" borderId="1" xfId="50" applyFont="1" applyFill="1" applyBorder="1" applyAlignment="1">
      <alignment horizontal="center" vertical="center"/>
    </xf>
    <xf numFmtId="0" fontId="9" fillId="0" borderId="1" xfId="7" applyFont="1" applyBorder="1"/>
    <xf numFmtId="0" fontId="15" fillId="0" borderId="0" xfId="43" applyFont="1"/>
    <xf numFmtId="0" fontId="15" fillId="0" borderId="0" xfId="43" applyFont="1" applyAlignment="1">
      <alignment horizontal="left" readingOrder="2"/>
    </xf>
    <xf numFmtId="0" fontId="15" fillId="0" borderId="0" xfId="43" applyFont="1" applyAlignment="1">
      <alignment horizontal="center"/>
    </xf>
    <xf numFmtId="0" fontId="9" fillId="0" borderId="0" xfId="7" applyFont="1"/>
    <xf numFmtId="0" fontId="9" fillId="0" borderId="0" xfId="7" applyFont="1" applyAlignment="1">
      <alignment horizontal="center"/>
    </xf>
    <xf numFmtId="0" fontId="16" fillId="0" borderId="0" xfId="7" applyFont="1" applyAlignment="1">
      <alignment horizontal="center"/>
    </xf>
    <xf numFmtId="0" fontId="2" fillId="0" borderId="1" xfId="55" applyFont="1" applyBorder="1" applyAlignment="1">
      <alignment horizontal="center" vertical="center" wrapText="1"/>
    </xf>
    <xf numFmtId="0" fontId="2" fillId="0" borderId="1" xfId="7" applyFont="1" applyBorder="1" applyAlignment="1">
      <alignment horizontal="center"/>
    </xf>
    <xf numFmtId="0" fontId="23" fillId="0" borderId="1" xfId="7" applyFont="1" applyBorder="1" applyAlignment="1">
      <alignment horizontal="center" vertical="center"/>
    </xf>
    <xf numFmtId="0" fontId="24" fillId="0" borderId="1" xfId="43" applyFont="1" applyBorder="1"/>
    <xf numFmtId="166" fontId="23" fillId="0" borderId="1" xfId="7" applyNumberFormat="1" applyFont="1" applyFill="1" applyBorder="1" applyAlignment="1">
      <alignment horizontal="center" vertical="center"/>
    </xf>
    <xf numFmtId="166" fontId="24" fillId="0" borderId="1" xfId="55" applyNumberFormat="1" applyFont="1" applyBorder="1" applyAlignment="1">
      <alignment horizontal="center" vertical="center" wrapText="1"/>
    </xf>
    <xf numFmtId="166" fontId="24" fillId="0" borderId="1" xfId="7" applyNumberFormat="1" applyFont="1" applyBorder="1" applyAlignment="1">
      <alignment horizontal="center" vertical="center"/>
    </xf>
    <xf numFmtId="166" fontId="23" fillId="0" borderId="1" xfId="44" applyNumberFormat="1" applyFont="1" applyBorder="1" applyAlignment="1">
      <alignment horizontal="center" vertical="center"/>
    </xf>
    <xf numFmtId="0" fontId="23" fillId="0" borderId="1" xfId="7" applyFont="1" applyBorder="1"/>
    <xf numFmtId="0" fontId="25" fillId="0" borderId="1" xfId="7" applyFont="1" applyBorder="1" applyAlignment="1">
      <alignment horizontal="center" vertical="center" wrapText="1"/>
    </xf>
    <xf numFmtId="166" fontId="25" fillId="0" borderId="1" xfId="7" applyNumberFormat="1" applyFont="1" applyBorder="1" applyAlignment="1">
      <alignment horizontal="center" vertical="center" wrapText="1"/>
    </xf>
    <xf numFmtId="0" fontId="16" fillId="0" borderId="0" xfId="7" applyFont="1"/>
    <xf numFmtId="0" fontId="3" fillId="0" borderId="0" xfId="56" applyFont="1"/>
    <xf numFmtId="0" fontId="3" fillId="0" borderId="0" xfId="56" applyFont="1" applyAlignment="1">
      <alignment horizontal="center"/>
    </xf>
    <xf numFmtId="0" fontId="3" fillId="0" borderId="0" xfId="56" applyFont="1" applyAlignment="1"/>
    <xf numFmtId="0" fontId="19" fillId="0" borderId="1" xfId="50" applyFont="1" applyFill="1" applyBorder="1" applyAlignment="1">
      <alignment horizontal="center" vertical="center"/>
    </xf>
    <xf numFmtId="0" fontId="19" fillId="0" borderId="1" xfId="50" applyFont="1" applyFill="1" applyBorder="1" applyAlignment="1">
      <alignment vertical="center" wrapText="1"/>
    </xf>
    <xf numFmtId="165" fontId="5" fillId="2" borderId="1" xfId="50" applyNumberFormat="1" applyFont="1" applyFill="1" applyBorder="1" applyAlignment="1">
      <alignment vertical="center"/>
    </xf>
    <xf numFmtId="165" fontId="6" fillId="2" borderId="1" xfId="50" applyNumberFormat="1" applyFont="1" applyFill="1" applyBorder="1" applyAlignment="1">
      <alignment vertical="center"/>
    </xf>
    <xf numFmtId="165" fontId="6" fillId="0" borderId="1" xfId="7" applyNumberFormat="1" applyFont="1" applyBorder="1" applyAlignment="1">
      <alignment vertical="center" wrapText="1"/>
    </xf>
    <xf numFmtId="165" fontId="6" fillId="2" borderId="4" xfId="7" applyNumberFormat="1" applyFont="1" applyFill="1" applyBorder="1" applyAlignment="1">
      <alignment vertical="center"/>
    </xf>
    <xf numFmtId="165" fontId="6" fillId="2" borderId="1" xfId="7" applyNumberFormat="1" applyFont="1" applyFill="1" applyBorder="1" applyAlignment="1">
      <alignment vertical="center"/>
    </xf>
    <xf numFmtId="165" fontId="5" fillId="2" borderId="1" xfId="50" applyNumberFormat="1" applyFont="1" applyFill="1" applyBorder="1" applyAlignment="1">
      <alignment horizontal="right" vertical="center"/>
    </xf>
    <xf numFmtId="165" fontId="15" fillId="2" borderId="1" xfId="50" applyNumberFormat="1" applyFont="1" applyFill="1" applyBorder="1" applyAlignment="1">
      <alignment vertical="center"/>
    </xf>
    <xf numFmtId="165" fontId="19" fillId="0" borderId="1" xfId="50" applyNumberFormat="1" applyFont="1" applyFill="1" applyBorder="1" applyAlignment="1">
      <alignment vertical="center"/>
    </xf>
    <xf numFmtId="165" fontId="6" fillId="2" borderId="1" xfId="7" applyNumberFormat="1" applyFont="1" applyFill="1" applyBorder="1" applyAlignment="1">
      <alignment horizontal="right" vertical="center"/>
    </xf>
    <xf numFmtId="165" fontId="5" fillId="2" borderId="1" xfId="7" applyNumberFormat="1" applyFont="1" applyFill="1" applyBorder="1" applyAlignment="1">
      <alignment horizontal="right" vertical="center"/>
    </xf>
    <xf numFmtId="0" fontId="2" fillId="0" borderId="1" xfId="7" applyFont="1" applyBorder="1" applyAlignment="1">
      <alignment horizontal="center" vertical="center"/>
    </xf>
    <xf numFmtId="0" fontId="3" fillId="0" borderId="0" xfId="0" applyFont="1" applyFill="1"/>
    <xf numFmtId="0" fontId="3" fillId="0" borderId="0" xfId="40" applyFont="1" applyFill="1" applyAlignment="1"/>
    <xf numFmtId="0" fontId="27" fillId="0" borderId="0" xfId="0" applyFont="1" applyAlignment="1">
      <alignment horizontal="left" readingOrder="2"/>
    </xf>
    <xf numFmtId="0" fontId="28" fillId="0" borderId="0" xfId="0" applyFont="1" applyAlignment="1">
      <alignment horizontal="left" readingOrder="2"/>
    </xf>
    <xf numFmtId="0" fontId="6" fillId="0" borderId="0" xfId="0" applyFont="1" applyFill="1"/>
    <xf numFmtId="0" fontId="3" fillId="0" borderId="0" xfId="40" applyFont="1" applyFill="1"/>
    <xf numFmtId="0" fontId="9" fillId="0" borderId="0" xfId="7" applyFont="1" applyFill="1"/>
    <xf numFmtId="0" fontId="11" fillId="0" borderId="0" xfId="7" applyAlignment="1">
      <alignment horizontal="right"/>
    </xf>
    <xf numFmtId="0" fontId="3" fillId="0" borderId="0" xfId="0" applyFont="1" applyFill="1" applyAlignment="1"/>
    <xf numFmtId="165" fontId="6" fillId="2" borderId="0" xfId="7" applyNumberFormat="1" applyFont="1" applyFill="1" applyAlignment="1"/>
    <xf numFmtId="165" fontId="10" fillId="0" borderId="0" xfId="7" applyNumberFormat="1" applyFont="1" applyFill="1" applyAlignment="1">
      <alignment horizontal="center"/>
    </xf>
    <xf numFmtId="0" fontId="5" fillId="0" borderId="1" xfId="6" applyFont="1" applyBorder="1" applyAlignment="1">
      <alignment horizontal="center" wrapText="1"/>
    </xf>
    <xf numFmtId="0" fontId="5" fillId="0" borderId="1" xfId="6" applyFont="1" applyBorder="1" applyAlignment="1">
      <alignment vertical="center" wrapText="1"/>
    </xf>
    <xf numFmtId="0" fontId="5" fillId="0" borderId="1" xfId="6" applyFont="1" applyBorder="1" applyAlignment="1">
      <alignment horizontal="center" vertical="center"/>
    </xf>
    <xf numFmtId="165" fontId="5" fillId="0" borderId="1" xfId="6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justify" vertical="top" wrapText="1"/>
    </xf>
    <xf numFmtId="0" fontId="6" fillId="0" borderId="1" xfId="6" applyFont="1" applyBorder="1" applyAlignment="1">
      <alignment horizontal="center" vertical="center"/>
    </xf>
    <xf numFmtId="165" fontId="6" fillId="0" borderId="1" xfId="6" applyNumberFormat="1" applyFont="1" applyBorder="1" applyAlignment="1">
      <alignment horizontal="center" vertical="center"/>
    </xf>
    <xf numFmtId="0" fontId="27" fillId="0" borderId="1" xfId="0" applyFont="1" applyBorder="1" applyAlignment="1">
      <alignment wrapText="1"/>
    </xf>
    <xf numFmtId="0" fontId="6" fillId="0" borderId="1" xfId="7" applyFont="1" applyFill="1" applyBorder="1" applyAlignment="1">
      <alignment horizontal="center" vertical="center"/>
    </xf>
    <xf numFmtId="165" fontId="6" fillId="0" borderId="1" xfId="6" applyNumberFormat="1" applyFont="1" applyBorder="1" applyAlignment="1">
      <alignment horizontal="center" vertical="center" wrapText="1"/>
    </xf>
    <xf numFmtId="0" fontId="6" fillId="0" borderId="1" xfId="6" applyFont="1" applyBorder="1" applyAlignment="1">
      <alignment vertical="center" wrapText="1"/>
    </xf>
    <xf numFmtId="166" fontId="6" fillId="0" borderId="1" xfId="7" applyNumberFormat="1" applyFont="1" applyBorder="1" applyAlignment="1">
      <alignment horizontal="center" vertical="center"/>
    </xf>
    <xf numFmtId="0" fontId="5" fillId="0" borderId="1" xfId="6" applyFont="1" applyBorder="1" applyAlignment="1">
      <alignment wrapText="1"/>
    </xf>
    <xf numFmtId="2" fontId="6" fillId="0" borderId="1" xfId="6" applyNumberFormat="1" applyFont="1" applyBorder="1" applyAlignment="1">
      <alignment horizontal="center"/>
    </xf>
    <xf numFmtId="166" fontId="6" fillId="0" borderId="1" xfId="6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6" applyFont="1" applyBorder="1" applyAlignment="1">
      <alignment wrapText="1"/>
    </xf>
    <xf numFmtId="0" fontId="32" fillId="0" borderId="0" xfId="7" applyFont="1"/>
    <xf numFmtId="0" fontId="6" fillId="0" borderId="0" xfId="6" applyFont="1" applyFill="1" applyBorder="1" applyAlignment="1">
      <alignment wrapText="1"/>
    </xf>
    <xf numFmtId="0" fontId="6" fillId="0" borderId="0" xfId="7" applyFont="1" applyAlignment="1">
      <alignment horizontal="right"/>
    </xf>
    <xf numFmtId="166" fontId="5" fillId="0" borderId="1" xfId="6" applyNumberFormat="1" applyFont="1" applyBorder="1" applyAlignment="1">
      <alignment horizontal="center" vertical="center" wrapText="1"/>
    </xf>
    <xf numFmtId="0" fontId="5" fillId="0" borderId="5" xfId="40" applyFont="1" applyFill="1" applyBorder="1" applyAlignment="1">
      <alignment horizontal="center" vertical="top" wrapText="1"/>
    </xf>
    <xf numFmtId="166" fontId="5" fillId="3" borderId="1" xfId="4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165" fontId="6" fillId="3" borderId="1" xfId="0" applyNumberFormat="1" applyFont="1" applyFill="1" applyBorder="1" applyAlignment="1">
      <alignment horizontal="center" vertical="center" wrapText="1"/>
    </xf>
    <xf numFmtId="0" fontId="5" fillId="3" borderId="1" xfId="40" applyFont="1" applyFill="1" applyBorder="1" applyAlignment="1">
      <alignment horizontal="center" vertical="center" wrapText="1"/>
    </xf>
    <xf numFmtId="166" fontId="6" fillId="3" borderId="1" xfId="40" applyNumberFormat="1" applyFont="1" applyFill="1" applyBorder="1" applyAlignment="1">
      <alignment horizontal="center" vertical="center" wrapText="1"/>
    </xf>
    <xf numFmtId="0" fontId="6" fillId="3" borderId="1" xfId="40" applyFont="1" applyFill="1" applyBorder="1" applyAlignment="1">
      <alignment horizontal="center" vertical="center" wrapText="1"/>
    </xf>
    <xf numFmtId="166" fontId="5" fillId="3" borderId="1" xfId="4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 wrapText="1"/>
    </xf>
    <xf numFmtId="3" fontId="28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 applyProtection="1">
      <alignment horizontal="center" vertical="center" wrapText="1"/>
    </xf>
    <xf numFmtId="166" fontId="6" fillId="3" borderId="1" xfId="0" applyNumberFormat="1" applyFont="1" applyFill="1" applyBorder="1" applyAlignment="1" applyProtection="1">
      <alignment horizontal="center" vertical="center" wrapText="1"/>
    </xf>
    <xf numFmtId="0" fontId="3" fillId="0" borderId="0" xfId="133" applyFont="1"/>
    <xf numFmtId="0" fontId="3" fillId="0" borderId="0" xfId="133" applyFont="1" applyProtection="1">
      <protection hidden="1"/>
    </xf>
    <xf numFmtId="0" fontId="3" fillId="0" borderId="0" xfId="133" applyFont="1" applyAlignment="1" applyProtection="1">
      <alignment horizontal="center"/>
      <protection hidden="1"/>
    </xf>
    <xf numFmtId="0" fontId="33" fillId="0" borderId="1" xfId="135" applyNumberFormat="1" applyFont="1" applyFill="1" applyBorder="1" applyAlignment="1" applyProtection="1">
      <alignment horizontal="center" vertical="center" wrapText="1"/>
      <protection hidden="1"/>
    </xf>
    <xf numFmtId="0" fontId="33" fillId="0" borderId="1" xfId="57" applyNumberFormat="1" applyFont="1" applyFill="1" applyBorder="1" applyAlignment="1" applyProtection="1">
      <alignment horizontal="center" vertical="center" wrapText="1"/>
      <protection hidden="1"/>
    </xf>
    <xf numFmtId="0" fontId="33" fillId="0" borderId="1" xfId="133" applyNumberFormat="1" applyFont="1" applyFill="1" applyBorder="1" applyAlignment="1" applyProtection="1">
      <alignment horizontal="center" vertical="center" wrapText="1"/>
      <protection hidden="1"/>
    </xf>
    <xf numFmtId="0" fontId="34" fillId="0" borderId="1" xfId="57" applyNumberFormat="1" applyFont="1" applyFill="1" applyBorder="1" applyAlignment="1" applyProtection="1">
      <alignment horizontal="center"/>
      <protection hidden="1"/>
    </xf>
    <xf numFmtId="0" fontId="34" fillId="0" borderId="1" xfId="57" applyNumberFormat="1" applyFont="1" applyFill="1" applyBorder="1" applyAlignment="1" applyProtection="1">
      <alignment horizontal="center" vertical="center"/>
      <protection hidden="1"/>
    </xf>
    <xf numFmtId="0" fontId="34" fillId="0" borderId="1" xfId="133" applyNumberFormat="1" applyFont="1" applyFill="1" applyBorder="1" applyAlignment="1" applyProtection="1">
      <alignment horizontal="center"/>
      <protection hidden="1"/>
    </xf>
    <xf numFmtId="167" fontId="2" fillId="0" borderId="1" xfId="133" applyNumberFormat="1" applyFont="1" applyFill="1" applyBorder="1" applyAlignment="1" applyProtection="1">
      <alignment wrapText="1"/>
      <protection hidden="1"/>
    </xf>
    <xf numFmtId="168" fontId="2" fillId="0" borderId="1" xfId="133" applyNumberFormat="1" applyFont="1" applyFill="1" applyBorder="1" applyAlignment="1" applyProtection="1">
      <alignment horizontal="center"/>
      <protection hidden="1"/>
    </xf>
    <xf numFmtId="169" fontId="2" fillId="0" borderId="1" xfId="133" applyNumberFormat="1" applyFont="1" applyFill="1" applyBorder="1" applyAlignment="1" applyProtection="1">
      <alignment horizontal="center"/>
      <protection hidden="1"/>
    </xf>
    <xf numFmtId="170" fontId="2" fillId="0" borderId="1" xfId="133" applyNumberFormat="1" applyFont="1" applyFill="1" applyBorder="1" applyAlignment="1" applyProtection="1">
      <alignment horizontal="center"/>
      <protection hidden="1"/>
    </xf>
    <xf numFmtId="171" fontId="2" fillId="0" borderId="1" xfId="133" applyNumberFormat="1" applyFont="1" applyFill="1" applyBorder="1" applyAlignment="1" applyProtection="1">
      <protection hidden="1"/>
    </xf>
    <xf numFmtId="0" fontId="2" fillId="0" borderId="0" xfId="133" applyFont="1"/>
    <xf numFmtId="167" fontId="3" fillId="0" borderId="1" xfId="133" applyNumberFormat="1" applyFont="1" applyFill="1" applyBorder="1" applyAlignment="1" applyProtection="1">
      <alignment wrapText="1"/>
      <protection hidden="1"/>
    </xf>
    <xf numFmtId="168" fontId="3" fillId="0" borderId="1" xfId="133" applyNumberFormat="1" applyFont="1" applyFill="1" applyBorder="1" applyAlignment="1" applyProtection="1">
      <alignment horizontal="center"/>
      <protection hidden="1"/>
    </xf>
    <xf numFmtId="169" fontId="3" fillId="0" borderId="1" xfId="133" applyNumberFormat="1" applyFont="1" applyFill="1" applyBorder="1" applyAlignment="1" applyProtection="1">
      <alignment horizontal="center"/>
      <protection hidden="1"/>
    </xf>
    <xf numFmtId="170" fontId="3" fillId="0" borderId="1" xfId="133" applyNumberFormat="1" applyFont="1" applyFill="1" applyBorder="1" applyAlignment="1" applyProtection="1">
      <alignment horizontal="center"/>
      <protection hidden="1"/>
    </xf>
    <xf numFmtId="171" fontId="3" fillId="0" borderId="1" xfId="133" applyNumberFormat="1" applyFont="1" applyFill="1" applyBorder="1" applyAlignment="1" applyProtection="1">
      <protection hidden="1"/>
    </xf>
    <xf numFmtId="0" fontId="3" fillId="0" borderId="0" xfId="133" applyFont="1" applyBorder="1" applyProtection="1">
      <protection hidden="1"/>
    </xf>
    <xf numFmtId="0" fontId="3" fillId="0" borderId="0" xfId="133" applyFont="1" applyBorder="1" applyAlignment="1" applyProtection="1">
      <alignment horizontal="center"/>
      <protection hidden="1"/>
    </xf>
    <xf numFmtId="0" fontId="3" fillId="0" borderId="0" xfId="133" applyFont="1" applyAlignment="1">
      <alignment horizontal="center"/>
    </xf>
    <xf numFmtId="0" fontId="33" fillId="0" borderId="1" xfId="133" applyNumberFormat="1" applyFont="1" applyFill="1" applyBorder="1" applyAlignment="1" applyProtection="1">
      <alignment horizontal="center" wrapText="1"/>
      <protection hidden="1"/>
    </xf>
    <xf numFmtId="0" fontId="33" fillId="0" borderId="1" xfId="135" applyNumberFormat="1" applyFont="1" applyFill="1" applyBorder="1" applyAlignment="1" applyProtection="1">
      <alignment horizontal="center"/>
      <protection hidden="1"/>
    </xf>
    <xf numFmtId="0" fontId="33" fillId="0" borderId="1" xfId="133" applyNumberFormat="1" applyFont="1" applyFill="1" applyBorder="1" applyAlignment="1" applyProtection="1">
      <alignment horizontal="center"/>
      <protection hidden="1"/>
    </xf>
    <xf numFmtId="173" fontId="2" fillId="0" borderId="1" xfId="133" applyNumberFormat="1" applyFont="1" applyFill="1" applyBorder="1" applyAlignment="1" applyProtection="1">
      <alignment wrapText="1"/>
      <protection hidden="1"/>
    </xf>
    <xf numFmtId="173" fontId="2" fillId="0" borderId="1" xfId="133" applyNumberFormat="1" applyFont="1" applyFill="1" applyBorder="1" applyAlignment="1" applyProtection="1">
      <alignment horizontal="center"/>
      <protection hidden="1"/>
    </xf>
    <xf numFmtId="174" fontId="2" fillId="0" borderId="1" xfId="133" applyNumberFormat="1" applyFont="1" applyFill="1" applyBorder="1" applyAlignment="1" applyProtection="1">
      <alignment horizontal="center"/>
      <protection hidden="1"/>
    </xf>
    <xf numFmtId="173" fontId="3" fillId="0" borderId="1" xfId="133" applyNumberFormat="1" applyFont="1" applyFill="1" applyBorder="1" applyAlignment="1" applyProtection="1">
      <alignment wrapText="1"/>
      <protection hidden="1"/>
    </xf>
    <xf numFmtId="173" fontId="3" fillId="0" borderId="1" xfId="133" applyNumberFormat="1" applyFont="1" applyFill="1" applyBorder="1" applyAlignment="1" applyProtection="1">
      <alignment horizontal="center"/>
      <protection hidden="1"/>
    </xf>
    <xf numFmtId="174" fontId="3" fillId="0" borderId="1" xfId="133" applyNumberFormat="1" applyFont="1" applyFill="1" applyBorder="1" applyAlignment="1" applyProtection="1">
      <alignment horizontal="center"/>
      <protection hidden="1"/>
    </xf>
    <xf numFmtId="0" fontId="9" fillId="0" borderId="0" xfId="57" applyFont="1"/>
    <xf numFmtId="0" fontId="9" fillId="0" borderId="0" xfId="133" applyFont="1"/>
    <xf numFmtId="0" fontId="25" fillId="0" borderId="0" xfId="57" applyFont="1"/>
    <xf numFmtId="0" fontId="2" fillId="0" borderId="0" xfId="57" applyNumberFormat="1" applyFont="1" applyFill="1" applyAlignment="1" applyProtection="1">
      <protection hidden="1"/>
    </xf>
    <xf numFmtId="0" fontId="3" fillId="0" borderId="0" xfId="57" applyFont="1" applyProtection="1">
      <protection hidden="1"/>
    </xf>
    <xf numFmtId="0" fontId="28" fillId="0" borderId="0" xfId="139" applyFont="1"/>
    <xf numFmtId="0" fontId="3" fillId="0" borderId="0" xfId="57" applyNumberFormat="1" applyFont="1" applyFill="1" applyAlignment="1" applyProtection="1">
      <alignment horizontal="centerContinuous"/>
      <protection hidden="1"/>
    </xf>
    <xf numFmtId="0" fontId="33" fillId="0" borderId="1" xfId="56" applyNumberFormat="1" applyFont="1" applyFill="1" applyBorder="1" applyAlignment="1" applyProtection="1">
      <alignment horizontal="center" vertical="center" wrapText="1"/>
      <protection hidden="1"/>
    </xf>
    <xf numFmtId="0" fontId="33" fillId="0" borderId="1" xfId="56" applyNumberFormat="1" applyFont="1" applyFill="1" applyBorder="1" applyAlignment="1" applyProtection="1">
      <alignment horizontal="center"/>
      <protection hidden="1"/>
    </xf>
    <xf numFmtId="173" fontId="2" fillId="0" borderId="1" xfId="57" applyNumberFormat="1" applyFont="1" applyFill="1" applyBorder="1" applyAlignment="1" applyProtection="1">
      <alignment wrapText="1"/>
      <protection hidden="1"/>
    </xf>
    <xf numFmtId="175" fontId="2" fillId="0" borderId="1" xfId="57" applyNumberFormat="1" applyFont="1" applyFill="1" applyBorder="1" applyAlignment="1" applyProtection="1">
      <protection hidden="1"/>
    </xf>
    <xf numFmtId="0" fontId="2" fillId="0" borderId="0" xfId="57" applyFont="1"/>
    <xf numFmtId="0" fontId="35" fillId="0" borderId="0" xfId="133" applyFont="1"/>
    <xf numFmtId="173" fontId="3" fillId="0" borderId="1" xfId="57" applyNumberFormat="1" applyFont="1" applyFill="1" applyBorder="1" applyAlignment="1" applyProtection="1">
      <alignment wrapText="1"/>
      <protection hidden="1"/>
    </xf>
    <xf numFmtId="175" fontId="3" fillId="0" borderId="1" xfId="57" applyNumberFormat="1" applyFont="1" applyFill="1" applyBorder="1" applyAlignment="1" applyProtection="1">
      <protection hidden="1"/>
    </xf>
    <xf numFmtId="0" fontId="3" fillId="0" borderId="0" xfId="57" applyNumberFormat="1" applyFont="1" applyFill="1" applyAlignment="1" applyProtection="1">
      <alignment horizontal="left"/>
      <protection hidden="1"/>
    </xf>
    <xf numFmtId="0" fontId="3" fillId="0" borderId="0" xfId="57" applyFont="1" applyAlignment="1" applyProtection="1">
      <alignment horizontal="center"/>
      <protection hidden="1"/>
    </xf>
    <xf numFmtId="165" fontId="6" fillId="2" borderId="0" xfId="7" applyNumberFormat="1" applyFont="1" applyFill="1" applyAlignment="1">
      <alignment horizontal="center"/>
    </xf>
    <xf numFmtId="0" fontId="18" fillId="0" borderId="0" xfId="50" applyFont="1" applyFill="1" applyAlignment="1">
      <alignment horizontal="center" vertical="center" wrapText="1"/>
    </xf>
    <xf numFmtId="0" fontId="19" fillId="0" borderId="1" xfId="50" applyFont="1" applyFill="1" applyBorder="1" applyAlignment="1">
      <alignment horizontal="center" wrapText="1"/>
    </xf>
    <xf numFmtId="165" fontId="5" fillId="2" borderId="2" xfId="7" applyNumberFormat="1" applyFont="1" applyFill="1" applyBorder="1" applyAlignment="1">
      <alignment horizontal="center" vertical="center" wrapText="1"/>
    </xf>
    <xf numFmtId="165" fontId="5" fillId="2" borderId="6" xfId="7" applyNumberFormat="1" applyFont="1" applyFill="1" applyBorder="1" applyAlignment="1">
      <alignment horizontal="center" vertical="center" wrapText="1"/>
    </xf>
    <xf numFmtId="165" fontId="5" fillId="2" borderId="3" xfId="7" applyNumberFormat="1" applyFont="1" applyFill="1" applyBorder="1" applyAlignment="1">
      <alignment horizontal="center" vertical="center" wrapText="1"/>
    </xf>
    <xf numFmtId="0" fontId="19" fillId="0" borderId="5" xfId="50" applyFont="1" applyFill="1" applyBorder="1" applyAlignment="1">
      <alignment horizontal="center" vertical="center"/>
    </xf>
    <xf numFmtId="0" fontId="19" fillId="0" borderId="4" xfId="50" applyFont="1" applyFill="1" applyBorder="1" applyAlignment="1">
      <alignment horizontal="center" vertical="center"/>
    </xf>
    <xf numFmtId="0" fontId="19" fillId="0" borderId="5" xfId="50" applyFont="1" applyFill="1" applyBorder="1" applyAlignment="1">
      <alignment horizontal="center" vertical="center" wrapText="1"/>
    </xf>
    <xf numFmtId="0" fontId="19" fillId="0" borderId="4" xfId="50" applyFont="1" applyFill="1" applyBorder="1" applyAlignment="1">
      <alignment horizontal="center" vertical="center" wrapText="1"/>
    </xf>
    <xf numFmtId="0" fontId="3" fillId="0" borderId="0" xfId="133" applyFont="1" applyAlignment="1">
      <alignment horizontal="right"/>
    </xf>
    <xf numFmtId="0" fontId="25" fillId="0" borderId="0" xfId="132" applyFont="1" applyAlignment="1">
      <alignment horizontal="center" wrapText="1"/>
    </xf>
    <xf numFmtId="0" fontId="33" fillId="0" borderId="1" xfId="135" applyNumberFormat="1" applyFont="1" applyFill="1" applyBorder="1" applyAlignment="1" applyProtection="1">
      <alignment horizontal="center" vertical="center" wrapText="1"/>
      <protection hidden="1"/>
    </xf>
    <xf numFmtId="0" fontId="33" fillId="0" borderId="1" xfId="57" applyNumberFormat="1" applyFont="1" applyFill="1" applyBorder="1" applyAlignment="1" applyProtection="1">
      <alignment horizontal="center" vertical="center" wrapText="1"/>
      <protection hidden="1"/>
    </xf>
    <xf numFmtId="0" fontId="33" fillId="0" borderId="2" xfId="133" applyNumberFormat="1" applyFont="1" applyFill="1" applyBorder="1" applyAlignment="1" applyProtection="1">
      <alignment horizontal="center" vertical="top" wrapText="1"/>
      <protection hidden="1"/>
    </xf>
    <xf numFmtId="0" fontId="33" fillId="0" borderId="6" xfId="133" applyNumberFormat="1" applyFont="1" applyFill="1" applyBorder="1" applyAlignment="1" applyProtection="1">
      <alignment horizontal="center" vertical="top" wrapText="1"/>
      <protection hidden="1"/>
    </xf>
    <xf numFmtId="0" fontId="33" fillId="0" borderId="3" xfId="133" applyNumberFormat="1" applyFont="1" applyFill="1" applyBorder="1" applyAlignment="1" applyProtection="1">
      <alignment horizontal="center" vertical="top" wrapText="1"/>
      <protection hidden="1"/>
    </xf>
    <xf numFmtId="172" fontId="2" fillId="0" borderId="2" xfId="133" applyNumberFormat="1" applyFont="1" applyFill="1" applyBorder="1" applyAlignment="1" applyProtection="1">
      <alignment horizontal="center"/>
      <protection hidden="1"/>
    </xf>
    <xf numFmtId="172" fontId="2" fillId="0" borderId="6" xfId="133" applyNumberFormat="1" applyFont="1" applyFill="1" applyBorder="1" applyAlignment="1" applyProtection="1">
      <alignment horizontal="center"/>
      <protection hidden="1"/>
    </xf>
    <xf numFmtId="172" fontId="2" fillId="0" borderId="3" xfId="133" applyNumberFormat="1" applyFont="1" applyFill="1" applyBorder="1" applyAlignment="1" applyProtection="1">
      <alignment horizontal="center"/>
      <protection hidden="1"/>
    </xf>
    <xf numFmtId="0" fontId="25" fillId="0" borderId="0" xfId="133" applyFont="1" applyAlignment="1">
      <alignment horizontal="center" wrapText="1"/>
    </xf>
    <xf numFmtId="0" fontId="33" fillId="0" borderId="1" xfId="135" applyNumberFormat="1" applyFont="1" applyFill="1" applyBorder="1" applyAlignment="1" applyProtection="1">
      <alignment horizontal="center" wrapText="1"/>
      <protection hidden="1"/>
    </xf>
    <xf numFmtId="0" fontId="33" fillId="0" borderId="1" xfId="133" applyFont="1" applyBorder="1" applyAlignment="1" applyProtection="1">
      <alignment horizontal="center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25" fillId="0" borderId="0" xfId="57" applyFont="1" applyAlignment="1">
      <alignment horizontal="center" wrapText="1"/>
    </xf>
    <xf numFmtId="0" fontId="33" fillId="0" borderId="2" xfId="56" applyFont="1" applyBorder="1" applyAlignment="1" applyProtection="1">
      <alignment horizontal="center" vertical="center"/>
      <protection hidden="1"/>
    </xf>
    <xf numFmtId="0" fontId="33" fillId="0" borderId="6" xfId="56" applyFont="1" applyBorder="1" applyAlignment="1" applyProtection="1">
      <alignment horizontal="center" vertical="center"/>
      <protection hidden="1"/>
    </xf>
    <xf numFmtId="0" fontId="33" fillId="0" borderId="3" xfId="56" applyFont="1" applyBorder="1" applyAlignment="1" applyProtection="1">
      <alignment horizontal="center" vertical="center"/>
      <protection hidden="1"/>
    </xf>
    <xf numFmtId="173" fontId="2" fillId="0" borderId="2" xfId="57" applyNumberFormat="1" applyFont="1" applyFill="1" applyBorder="1" applyAlignment="1" applyProtection="1">
      <alignment horizontal="center" wrapText="1"/>
      <protection hidden="1"/>
    </xf>
    <xf numFmtId="173" fontId="2" fillId="0" borderId="6" xfId="57" applyNumberFormat="1" applyFont="1" applyFill="1" applyBorder="1" applyAlignment="1" applyProtection="1">
      <alignment horizontal="center" wrapText="1"/>
      <protection hidden="1"/>
    </xf>
    <xf numFmtId="173" fontId="2" fillId="0" borderId="3" xfId="57" applyNumberFormat="1" applyFont="1" applyFill="1" applyBorder="1" applyAlignment="1" applyProtection="1">
      <alignment horizontal="center" wrapText="1"/>
      <protection hidden="1"/>
    </xf>
    <xf numFmtId="0" fontId="22" fillId="0" borderId="0" xfId="7" applyFont="1" applyFill="1" applyBorder="1" applyAlignment="1">
      <alignment horizontal="center" vertical="center" wrapText="1"/>
    </xf>
    <xf numFmtId="0" fontId="17" fillId="0" borderId="5" xfId="7" applyFont="1" applyBorder="1" applyAlignment="1">
      <alignment horizontal="center" vertical="center"/>
    </xf>
    <xf numFmtId="0" fontId="17" fillId="0" borderId="4" xfId="7" applyFont="1" applyBorder="1" applyAlignment="1">
      <alignment horizontal="center" vertical="center"/>
    </xf>
    <xf numFmtId="0" fontId="2" fillId="0" borderId="5" xfId="55" applyFont="1" applyBorder="1" applyAlignment="1">
      <alignment horizontal="center" vertical="center" wrapText="1"/>
    </xf>
    <xf numFmtId="0" fontId="2" fillId="0" borderId="4" xfId="55" applyFont="1" applyBorder="1" applyAlignment="1">
      <alignment horizontal="center" vertical="center" wrapText="1"/>
    </xf>
    <xf numFmtId="0" fontId="2" fillId="0" borderId="2" xfId="55" applyFont="1" applyBorder="1" applyAlignment="1">
      <alignment horizontal="center" vertical="center" wrapText="1"/>
    </xf>
    <xf numFmtId="0" fontId="2" fillId="0" borderId="6" xfId="55" applyFont="1" applyBorder="1" applyAlignment="1">
      <alignment horizontal="center" vertical="center" wrapText="1"/>
    </xf>
    <xf numFmtId="0" fontId="2" fillId="0" borderId="3" xfId="55" applyFont="1" applyBorder="1" applyAlignment="1">
      <alignment horizontal="center" vertical="center" wrapText="1"/>
    </xf>
    <xf numFmtId="0" fontId="3" fillId="0" borderId="0" xfId="56" applyFont="1" applyAlignment="1">
      <alignment horizontal="right"/>
    </xf>
    <xf numFmtId="0" fontId="25" fillId="0" borderId="0" xfId="40" applyFont="1" applyFill="1" applyAlignment="1">
      <alignment wrapText="1"/>
    </xf>
    <xf numFmtId="0" fontId="0" fillId="0" borderId="0" xfId="0" applyAlignment="1">
      <alignment wrapText="1"/>
    </xf>
    <xf numFmtId="0" fontId="25" fillId="0" borderId="0" xfId="6" applyFont="1" applyAlignment="1">
      <alignment horizontal="center" wrapText="1"/>
    </xf>
    <xf numFmtId="0" fontId="6" fillId="0" borderId="0" xfId="6" applyFont="1" applyBorder="1" applyAlignment="1">
      <alignment horizontal="right"/>
    </xf>
  </cellXfs>
  <cellStyles count="144">
    <cellStyle name="Excel Built-in Обычный 10" xfId="6"/>
    <cellStyle name="Гиперссылка" xfId="54" builtinId="8"/>
    <cellStyle name="Обычный" xfId="0" builtinId="0"/>
    <cellStyle name="Обычный 10" xfId="7"/>
    <cellStyle name="Обычный 11" xfId="8"/>
    <cellStyle name="Обычный 12" xfId="130"/>
    <cellStyle name="Обычный 13" xfId="131"/>
    <cellStyle name="Обычный 13 2" xfId="132"/>
    <cellStyle name="Обычный 14" xfId="133"/>
    <cellStyle name="Обычный 14 2" xfId="136"/>
    <cellStyle name="Обычный 14 3" xfId="137"/>
    <cellStyle name="Обычный 14 4" xfId="138"/>
    <cellStyle name="Обычный 18" xfId="66"/>
    <cellStyle name="Обычный 19" xfId="139"/>
    <cellStyle name="Обычный 2" xfId="1"/>
    <cellStyle name="Обычный 2 10" xfId="2"/>
    <cellStyle name="Обычный 2 10 2" xfId="9"/>
    <cellStyle name="Обычный 2 10 3" xfId="57"/>
    <cellStyle name="Обычный 2 10 3 2" xfId="67"/>
    <cellStyle name="Обычный 2 11" xfId="10"/>
    <cellStyle name="Обычный 2 11 2" xfId="3"/>
    <cellStyle name="Обычный 2 11 2 2" xfId="56"/>
    <cellStyle name="Обычный 2 11 3" xfId="4"/>
    <cellStyle name="Обычный 2 11 4" xfId="11"/>
    <cellStyle name="Обычный 2 11 4 2" xfId="12"/>
    <cellStyle name="Обычный 2 11 5" xfId="13"/>
    <cellStyle name="Обычный 2 12" xfId="14"/>
    <cellStyle name="Обычный 2 12 2" xfId="15"/>
    <cellStyle name="Обычный 2 12 3" xfId="16"/>
    <cellStyle name="Обычный 2 12 3 2" xfId="17"/>
    <cellStyle name="Обычный 2 12 3 2 2" xfId="18"/>
    <cellStyle name="Обычный 2 12 3 2 2 2" xfId="19"/>
    <cellStyle name="Обычный 2 13" xfId="20"/>
    <cellStyle name="Обычный 2 14" xfId="21"/>
    <cellStyle name="Обычный 2 14 2" xfId="22"/>
    <cellStyle name="Обычный 2 14 2 2" xfId="23"/>
    <cellStyle name="Обычный 2 14 3" xfId="24"/>
    <cellStyle name="Обычный 2 15" xfId="25"/>
    <cellStyle name="Обычный 2 15 2" xfId="26"/>
    <cellStyle name="Обычный 2 16" xfId="27"/>
    <cellStyle name="Обычный 2 17" xfId="28"/>
    <cellStyle name="Обычный 2 18" xfId="29"/>
    <cellStyle name="Обычный 2 19" xfId="30"/>
    <cellStyle name="Обычный 2 2" xfId="31"/>
    <cellStyle name="Обычный 2 20" xfId="58"/>
    <cellStyle name="Обычный 2 20 2" xfId="68"/>
    <cellStyle name="Обычный 2 21" xfId="59"/>
    <cellStyle name="Обычный 2 22" xfId="60"/>
    <cellStyle name="Обычный 2 22 2" xfId="69"/>
    <cellStyle name="Обычный 2 22 3" xfId="70"/>
    <cellStyle name="Обычный 2 22 4" xfId="71"/>
    <cellStyle name="Обычный 2 22 5" xfId="72"/>
    <cellStyle name="Обычный 2 23" xfId="61"/>
    <cellStyle name="Обычный 2 24" xfId="62"/>
    <cellStyle name="Обычный 2 24 2" xfId="119"/>
    <cellStyle name="Обычный 2 24 3" xfId="120"/>
    <cellStyle name="Обычный 2 25" xfId="63"/>
    <cellStyle name="Обычный 2 26" xfId="64"/>
    <cellStyle name="Обычный 2 27" xfId="65"/>
    <cellStyle name="Обычный 2 28" xfId="73"/>
    <cellStyle name="Обычный 2 29" xfId="74"/>
    <cellStyle name="Обычный 2 3" xfId="32"/>
    <cellStyle name="Обычный 2 30" xfId="75"/>
    <cellStyle name="Обычный 2 31" xfId="76"/>
    <cellStyle name="Обычный 2 32" xfId="77"/>
    <cellStyle name="Обычный 2 33" xfId="78"/>
    <cellStyle name="Обычный 2 34" xfId="79"/>
    <cellStyle name="Обычный 2 35" xfId="80"/>
    <cellStyle name="Обычный 2 36" xfId="81"/>
    <cellStyle name="Обычный 2 37" xfId="82"/>
    <cellStyle name="Обычный 2 38" xfId="83"/>
    <cellStyle name="Обычный 2 39" xfId="84"/>
    <cellStyle name="Обычный 2 4" xfId="33"/>
    <cellStyle name="Обычный 2 40" xfId="85"/>
    <cellStyle name="Обычный 2 40 2" xfId="86"/>
    <cellStyle name="Обычный 2 40 3" xfId="87"/>
    <cellStyle name="Обычный 2 40 3 2" xfId="88"/>
    <cellStyle name="Обычный 2 40 3 3" xfId="121"/>
    <cellStyle name="Обычный 2 41" xfId="89"/>
    <cellStyle name="Обычный 2 41 2" xfId="90"/>
    <cellStyle name="Обычный 2 41 3" xfId="122"/>
    <cellStyle name="Обычный 2 42" xfId="91"/>
    <cellStyle name="Обычный 2 43" xfId="92"/>
    <cellStyle name="Обычный 2 44" xfId="93"/>
    <cellStyle name="Обычный 2 45" xfId="94"/>
    <cellStyle name="Обычный 2 46" xfId="95"/>
    <cellStyle name="Обычный 2 47" xfId="96"/>
    <cellStyle name="Обычный 2 48" xfId="97"/>
    <cellStyle name="Обычный 2 49" xfId="123"/>
    <cellStyle name="Обычный 2 5" xfId="34"/>
    <cellStyle name="Обычный 2 50" xfId="124"/>
    <cellStyle name="Обычный 2 51" xfId="125"/>
    <cellStyle name="Обычный 2 52" xfId="126"/>
    <cellStyle name="Обычный 2 53" xfId="127"/>
    <cellStyle name="Обычный 2 54" xfId="128"/>
    <cellStyle name="Обычный 2 55" xfId="129"/>
    <cellStyle name="Обычный 2 56" xfId="134"/>
    <cellStyle name="Обычный 2 57" xfId="140"/>
    <cellStyle name="Обычный 2 58" xfId="141"/>
    <cellStyle name="Обычный 2 59" xfId="142"/>
    <cellStyle name="Обычный 2 6" xfId="35"/>
    <cellStyle name="Обычный 2 60" xfId="143"/>
    <cellStyle name="Обычный 2 7" xfId="36"/>
    <cellStyle name="Обычный 2 8" xfId="37"/>
    <cellStyle name="Обычный 2 9" xfId="38"/>
    <cellStyle name="Обычный 3" xfId="5"/>
    <cellStyle name="Обычный 3 10" xfId="98"/>
    <cellStyle name="Обычный 3 11" xfId="99"/>
    <cellStyle name="Обычный 3 12" xfId="100"/>
    <cellStyle name="Обычный 3 2" xfId="39"/>
    <cellStyle name="Обычный 3 2 10" xfId="101"/>
    <cellStyle name="Обычный 3 2 11" xfId="102"/>
    <cellStyle name="Обычный 3 2 12" xfId="103"/>
    <cellStyle name="Обычный 3 2 2" xfId="104"/>
    <cellStyle name="Обычный 3 2 3" xfId="105"/>
    <cellStyle name="Обычный 3 2 4" xfId="106"/>
    <cellStyle name="Обычный 3 2 5" xfId="107"/>
    <cellStyle name="Обычный 3 2 6" xfId="108"/>
    <cellStyle name="Обычный 3 2 7" xfId="109"/>
    <cellStyle name="Обычный 3 2 8" xfId="110"/>
    <cellStyle name="Обычный 3 2 9" xfId="111"/>
    <cellStyle name="Обычный 3 3" xfId="112"/>
    <cellStyle name="Обычный 3 4" xfId="113"/>
    <cellStyle name="Обычный 3 5" xfId="114"/>
    <cellStyle name="Обычный 3 6" xfId="115"/>
    <cellStyle name="Обычный 3 7" xfId="116"/>
    <cellStyle name="Обычный 3 8" xfId="117"/>
    <cellStyle name="Обычный 3 9" xfId="118"/>
    <cellStyle name="Обычный 4" xfId="40"/>
    <cellStyle name="Обычный 4 2" xfId="41"/>
    <cellStyle name="Обычный 4 3" xfId="42"/>
    <cellStyle name="Обычный 4 3 2" xfId="43"/>
    <cellStyle name="Обычный 4 3_дотация районная ноябрь на 18-20" xfId="44"/>
    <cellStyle name="Обычный 5" xfId="45"/>
    <cellStyle name="Обычный 6" xfId="46"/>
    <cellStyle name="Обычный 7" xfId="47"/>
    <cellStyle name="Обычный 8" xfId="48"/>
    <cellStyle name="Обычный 9" xfId="49"/>
    <cellStyle name="Обычный_tmp" xfId="135"/>
    <cellStyle name="Обычный_Лист1" xfId="55"/>
    <cellStyle name="Обычный_Лист1 2" xfId="50"/>
    <cellStyle name="Стиль 1" xfId="51"/>
    <cellStyle name="Стиль 1 2" xfId="52"/>
    <cellStyle name="Финансовый 2" xfId="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7</xdr:row>
      <xdr:rowOff>0</xdr:rowOff>
    </xdr:from>
    <xdr:to>
      <xdr:col>2</xdr:col>
      <xdr:colOff>411480</xdr:colOff>
      <xdr:row>7</xdr:row>
      <xdr:rowOff>236220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60620" y="1173480"/>
          <a:ext cx="2110740" cy="1219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1676399</xdr:colOff>
      <xdr:row>0</xdr:row>
      <xdr:rowOff>38100</xdr:rowOff>
    </xdr:from>
    <xdr:to>
      <xdr:col>4</xdr:col>
      <xdr:colOff>781049</xdr:colOff>
      <xdr:row>8</xdr:row>
      <xdr:rowOff>76200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210299" y="38100"/>
          <a:ext cx="2771775" cy="12954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      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и на плановый период 2024 и 2025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______________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№ ________ 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266701</xdr:colOff>
      <xdr:row>0</xdr:row>
      <xdr:rowOff>1</xdr:rowOff>
    </xdr:from>
    <xdr:to>
      <xdr:col>6</xdr:col>
      <xdr:colOff>781049</xdr:colOff>
      <xdr:row>5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743451" y="1"/>
          <a:ext cx="2771773" cy="11239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2</a:t>
          </a:r>
          <a:endParaRPr lang="ru-RU" sz="11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2023 год и плановый период 2024 и 2025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____________________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_________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28575</xdr:rowOff>
    </xdr:from>
    <xdr:to>
      <xdr:col>9</xdr:col>
      <xdr:colOff>0</xdr:colOff>
      <xdr:row>5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219700" y="28575"/>
          <a:ext cx="2847975" cy="1095375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3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2024 и 2025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_________________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__________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0</xdr:row>
      <xdr:rowOff>0</xdr:rowOff>
    </xdr:from>
    <xdr:to>
      <xdr:col>5</xdr:col>
      <xdr:colOff>771592</xdr:colOff>
      <xdr:row>7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05375" y="0"/>
          <a:ext cx="2743267" cy="11334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4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2023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4 и 2025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________________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_____</a:t>
          </a:r>
        </a:p>
        <a:p>
          <a:pPr algn="l" rtl="1">
            <a:defRPr sz="1000"/>
          </a:pPr>
          <a:endParaRPr lang="ru-RU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0</xdr:row>
      <xdr:rowOff>0</xdr:rowOff>
    </xdr:from>
    <xdr:to>
      <xdr:col>5</xdr:col>
      <xdr:colOff>0</xdr:colOff>
      <xdr:row>6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409950" y="0"/>
          <a:ext cx="2914650" cy="12192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9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муниципального образования на 2023 год и на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плановый период 2024 и 2025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____________________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  ______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1203960</xdr:colOff>
      <xdr:row>0</xdr:row>
      <xdr:rowOff>76200</xdr:rowOff>
    </xdr:from>
    <xdr:to>
      <xdr:col>10</xdr:col>
      <xdr:colOff>792480</xdr:colOff>
      <xdr:row>6</xdr:row>
      <xdr:rowOff>22860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858500" y="76200"/>
          <a:ext cx="2933700" cy="1074420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 11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муниципального образования на 2023 год и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 плановый период 2024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и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2025</a:t>
          </a:r>
        </a:p>
        <a:p>
          <a:pPr algn="l" rtl="1">
            <a:lnSpc>
              <a:spcPts val="1100"/>
            </a:lnSpc>
          </a:pP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годов"</a:t>
          </a: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__________________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  ______</a:t>
          </a: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1733550</xdr:colOff>
      <xdr:row>0</xdr:row>
      <xdr:rowOff>167640</xdr:rowOff>
    </xdr:from>
    <xdr:to>
      <xdr:col>5</xdr:col>
      <xdr:colOff>3809</xdr:colOff>
      <xdr:row>6</xdr:row>
      <xdr:rowOff>133350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200775" y="167640"/>
          <a:ext cx="2680334" cy="1108710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12  </a:t>
          </a:r>
          <a:endParaRPr lang="ru-RU" sz="11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2024 и 2025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_________________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__________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document/cons_doc_LAW_349551/" TargetMode="External"/><Relationship Id="rId2" Type="http://schemas.openxmlformats.org/officeDocument/2006/relationships/hyperlink" Target="http://www.consultant.ru/cons/cgi/online.cgi?req=doc&amp;base=LAW&amp;n=208015&amp;rnd=235642.514532630&amp;dst=103572&amp;fld=134" TargetMode="External"/><Relationship Id="rId1" Type="http://schemas.openxmlformats.org/officeDocument/2006/relationships/hyperlink" Target="http://www.consultant.ru/cons/cgi/online.cgi?req=doc&amp;base=LAW&amp;n=198941&amp;rnd=235642.187433877&amp;dst=100606&amp;fld=13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67"/>
  <sheetViews>
    <sheetView workbookViewId="0">
      <selection activeCell="A12" sqref="A12:A13"/>
    </sheetView>
  </sheetViews>
  <sheetFormatPr defaultColWidth="9.140625" defaultRowHeight="12.75"/>
  <cols>
    <col min="1" max="1" width="68" style="1" customWidth="1"/>
    <col min="2" max="2" width="29.140625" style="1" customWidth="1"/>
    <col min="3" max="3" width="12.5703125" style="4" customWidth="1"/>
    <col min="4" max="4" width="13" style="1" customWidth="1"/>
    <col min="5" max="5" width="13.85546875" style="1" customWidth="1"/>
    <col min="6" max="256" width="9.140625" style="1"/>
    <col min="257" max="257" width="68" style="1" customWidth="1"/>
    <col min="258" max="258" width="29.140625" style="1" customWidth="1"/>
    <col min="259" max="259" width="20.28515625" style="1" customWidth="1"/>
    <col min="260" max="512" width="9.140625" style="1"/>
    <col min="513" max="513" width="68" style="1" customWidth="1"/>
    <col min="514" max="514" width="29.140625" style="1" customWidth="1"/>
    <col min="515" max="515" width="20.28515625" style="1" customWidth="1"/>
    <col min="516" max="768" width="9.140625" style="1"/>
    <col min="769" max="769" width="68" style="1" customWidth="1"/>
    <col min="770" max="770" width="29.140625" style="1" customWidth="1"/>
    <col min="771" max="771" width="20.28515625" style="1" customWidth="1"/>
    <col min="772" max="1024" width="9.140625" style="1"/>
    <col min="1025" max="1025" width="68" style="1" customWidth="1"/>
    <col min="1026" max="1026" width="29.140625" style="1" customWidth="1"/>
    <col min="1027" max="1027" width="20.28515625" style="1" customWidth="1"/>
    <col min="1028" max="1280" width="9.140625" style="1"/>
    <col min="1281" max="1281" width="68" style="1" customWidth="1"/>
    <col min="1282" max="1282" width="29.140625" style="1" customWidth="1"/>
    <col min="1283" max="1283" width="20.28515625" style="1" customWidth="1"/>
    <col min="1284" max="1536" width="9.140625" style="1"/>
    <col min="1537" max="1537" width="68" style="1" customWidth="1"/>
    <col min="1538" max="1538" width="29.140625" style="1" customWidth="1"/>
    <col min="1539" max="1539" width="20.28515625" style="1" customWidth="1"/>
    <col min="1540" max="1792" width="9.140625" style="1"/>
    <col min="1793" max="1793" width="68" style="1" customWidth="1"/>
    <col min="1794" max="1794" width="29.140625" style="1" customWidth="1"/>
    <col min="1795" max="1795" width="20.28515625" style="1" customWidth="1"/>
    <col min="1796" max="2048" width="9.140625" style="1"/>
    <col min="2049" max="2049" width="68" style="1" customWidth="1"/>
    <col min="2050" max="2050" width="29.140625" style="1" customWidth="1"/>
    <col min="2051" max="2051" width="20.28515625" style="1" customWidth="1"/>
    <col min="2052" max="2304" width="9.140625" style="1"/>
    <col min="2305" max="2305" width="68" style="1" customWidth="1"/>
    <col min="2306" max="2306" width="29.140625" style="1" customWidth="1"/>
    <col min="2307" max="2307" width="20.28515625" style="1" customWidth="1"/>
    <col min="2308" max="2560" width="9.140625" style="1"/>
    <col min="2561" max="2561" width="68" style="1" customWidth="1"/>
    <col min="2562" max="2562" width="29.140625" style="1" customWidth="1"/>
    <col min="2563" max="2563" width="20.28515625" style="1" customWidth="1"/>
    <col min="2564" max="2816" width="9.140625" style="1"/>
    <col min="2817" max="2817" width="68" style="1" customWidth="1"/>
    <col min="2818" max="2818" width="29.140625" style="1" customWidth="1"/>
    <col min="2819" max="2819" width="20.28515625" style="1" customWidth="1"/>
    <col min="2820" max="3072" width="9.140625" style="1"/>
    <col min="3073" max="3073" width="68" style="1" customWidth="1"/>
    <col min="3074" max="3074" width="29.140625" style="1" customWidth="1"/>
    <col min="3075" max="3075" width="20.28515625" style="1" customWidth="1"/>
    <col min="3076" max="3328" width="9.140625" style="1"/>
    <col min="3329" max="3329" width="68" style="1" customWidth="1"/>
    <col min="3330" max="3330" width="29.140625" style="1" customWidth="1"/>
    <col min="3331" max="3331" width="20.28515625" style="1" customWidth="1"/>
    <col min="3332" max="3584" width="9.140625" style="1"/>
    <col min="3585" max="3585" width="68" style="1" customWidth="1"/>
    <col min="3586" max="3586" width="29.140625" style="1" customWidth="1"/>
    <col min="3587" max="3587" width="20.28515625" style="1" customWidth="1"/>
    <col min="3588" max="3840" width="9.140625" style="1"/>
    <col min="3841" max="3841" width="68" style="1" customWidth="1"/>
    <col min="3842" max="3842" width="29.140625" style="1" customWidth="1"/>
    <col min="3843" max="3843" width="20.28515625" style="1" customWidth="1"/>
    <col min="3844" max="4096" width="9.140625" style="1"/>
    <col min="4097" max="4097" width="68" style="1" customWidth="1"/>
    <col min="4098" max="4098" width="29.140625" style="1" customWidth="1"/>
    <col min="4099" max="4099" width="20.28515625" style="1" customWidth="1"/>
    <col min="4100" max="4352" width="9.140625" style="1"/>
    <col min="4353" max="4353" width="68" style="1" customWidth="1"/>
    <col min="4354" max="4354" width="29.140625" style="1" customWidth="1"/>
    <col min="4355" max="4355" width="20.28515625" style="1" customWidth="1"/>
    <col min="4356" max="4608" width="9.140625" style="1"/>
    <col min="4609" max="4609" width="68" style="1" customWidth="1"/>
    <col min="4610" max="4610" width="29.140625" style="1" customWidth="1"/>
    <col min="4611" max="4611" width="20.28515625" style="1" customWidth="1"/>
    <col min="4612" max="4864" width="9.140625" style="1"/>
    <col min="4865" max="4865" width="68" style="1" customWidth="1"/>
    <col min="4866" max="4866" width="29.140625" style="1" customWidth="1"/>
    <col min="4867" max="4867" width="20.28515625" style="1" customWidth="1"/>
    <col min="4868" max="5120" width="9.140625" style="1"/>
    <col min="5121" max="5121" width="68" style="1" customWidth="1"/>
    <col min="5122" max="5122" width="29.140625" style="1" customWidth="1"/>
    <col min="5123" max="5123" width="20.28515625" style="1" customWidth="1"/>
    <col min="5124" max="5376" width="9.140625" style="1"/>
    <col min="5377" max="5377" width="68" style="1" customWidth="1"/>
    <col min="5378" max="5378" width="29.140625" style="1" customWidth="1"/>
    <col min="5379" max="5379" width="20.28515625" style="1" customWidth="1"/>
    <col min="5380" max="5632" width="9.140625" style="1"/>
    <col min="5633" max="5633" width="68" style="1" customWidth="1"/>
    <col min="5634" max="5634" width="29.140625" style="1" customWidth="1"/>
    <col min="5635" max="5635" width="20.28515625" style="1" customWidth="1"/>
    <col min="5636" max="5888" width="9.140625" style="1"/>
    <col min="5889" max="5889" width="68" style="1" customWidth="1"/>
    <col min="5890" max="5890" width="29.140625" style="1" customWidth="1"/>
    <col min="5891" max="5891" width="20.28515625" style="1" customWidth="1"/>
    <col min="5892" max="6144" width="9.140625" style="1"/>
    <col min="6145" max="6145" width="68" style="1" customWidth="1"/>
    <col min="6146" max="6146" width="29.140625" style="1" customWidth="1"/>
    <col min="6147" max="6147" width="20.28515625" style="1" customWidth="1"/>
    <col min="6148" max="6400" width="9.140625" style="1"/>
    <col min="6401" max="6401" width="68" style="1" customWidth="1"/>
    <col min="6402" max="6402" width="29.140625" style="1" customWidth="1"/>
    <col min="6403" max="6403" width="20.28515625" style="1" customWidth="1"/>
    <col min="6404" max="6656" width="9.140625" style="1"/>
    <col min="6657" max="6657" width="68" style="1" customWidth="1"/>
    <col min="6658" max="6658" width="29.140625" style="1" customWidth="1"/>
    <col min="6659" max="6659" width="20.28515625" style="1" customWidth="1"/>
    <col min="6660" max="6912" width="9.140625" style="1"/>
    <col min="6913" max="6913" width="68" style="1" customWidth="1"/>
    <col min="6914" max="6914" width="29.140625" style="1" customWidth="1"/>
    <col min="6915" max="6915" width="20.28515625" style="1" customWidth="1"/>
    <col min="6916" max="7168" width="9.140625" style="1"/>
    <col min="7169" max="7169" width="68" style="1" customWidth="1"/>
    <col min="7170" max="7170" width="29.140625" style="1" customWidth="1"/>
    <col min="7171" max="7171" width="20.28515625" style="1" customWidth="1"/>
    <col min="7172" max="7424" width="9.140625" style="1"/>
    <col min="7425" max="7425" width="68" style="1" customWidth="1"/>
    <col min="7426" max="7426" width="29.140625" style="1" customWidth="1"/>
    <col min="7427" max="7427" width="20.28515625" style="1" customWidth="1"/>
    <col min="7428" max="7680" width="9.140625" style="1"/>
    <col min="7681" max="7681" width="68" style="1" customWidth="1"/>
    <col min="7682" max="7682" width="29.140625" style="1" customWidth="1"/>
    <col min="7683" max="7683" width="20.28515625" style="1" customWidth="1"/>
    <col min="7684" max="7936" width="9.140625" style="1"/>
    <col min="7937" max="7937" width="68" style="1" customWidth="1"/>
    <col min="7938" max="7938" width="29.140625" style="1" customWidth="1"/>
    <col min="7939" max="7939" width="20.28515625" style="1" customWidth="1"/>
    <col min="7940" max="8192" width="9.140625" style="1"/>
    <col min="8193" max="8193" width="68" style="1" customWidth="1"/>
    <col min="8194" max="8194" width="29.140625" style="1" customWidth="1"/>
    <col min="8195" max="8195" width="20.28515625" style="1" customWidth="1"/>
    <col min="8196" max="8448" width="9.140625" style="1"/>
    <col min="8449" max="8449" width="68" style="1" customWidth="1"/>
    <col min="8450" max="8450" width="29.140625" style="1" customWidth="1"/>
    <col min="8451" max="8451" width="20.28515625" style="1" customWidth="1"/>
    <col min="8452" max="8704" width="9.140625" style="1"/>
    <col min="8705" max="8705" width="68" style="1" customWidth="1"/>
    <col min="8706" max="8706" width="29.140625" style="1" customWidth="1"/>
    <col min="8707" max="8707" width="20.28515625" style="1" customWidth="1"/>
    <col min="8708" max="8960" width="9.140625" style="1"/>
    <col min="8961" max="8961" width="68" style="1" customWidth="1"/>
    <col min="8962" max="8962" width="29.140625" style="1" customWidth="1"/>
    <col min="8963" max="8963" width="20.28515625" style="1" customWidth="1"/>
    <col min="8964" max="9216" width="9.140625" style="1"/>
    <col min="9217" max="9217" width="68" style="1" customWidth="1"/>
    <col min="9218" max="9218" width="29.140625" style="1" customWidth="1"/>
    <col min="9219" max="9219" width="20.28515625" style="1" customWidth="1"/>
    <col min="9220" max="9472" width="9.140625" style="1"/>
    <col min="9473" max="9473" width="68" style="1" customWidth="1"/>
    <col min="9474" max="9474" width="29.140625" style="1" customWidth="1"/>
    <col min="9475" max="9475" width="20.28515625" style="1" customWidth="1"/>
    <col min="9476" max="9728" width="9.140625" style="1"/>
    <col min="9729" max="9729" width="68" style="1" customWidth="1"/>
    <col min="9730" max="9730" width="29.140625" style="1" customWidth="1"/>
    <col min="9731" max="9731" width="20.28515625" style="1" customWidth="1"/>
    <col min="9732" max="9984" width="9.140625" style="1"/>
    <col min="9985" max="9985" width="68" style="1" customWidth="1"/>
    <col min="9986" max="9986" width="29.140625" style="1" customWidth="1"/>
    <col min="9987" max="9987" width="20.28515625" style="1" customWidth="1"/>
    <col min="9988" max="10240" width="9.140625" style="1"/>
    <col min="10241" max="10241" width="68" style="1" customWidth="1"/>
    <col min="10242" max="10242" width="29.140625" style="1" customWidth="1"/>
    <col min="10243" max="10243" width="20.28515625" style="1" customWidth="1"/>
    <col min="10244" max="10496" width="9.140625" style="1"/>
    <col min="10497" max="10497" width="68" style="1" customWidth="1"/>
    <col min="10498" max="10498" width="29.140625" style="1" customWidth="1"/>
    <col min="10499" max="10499" width="20.28515625" style="1" customWidth="1"/>
    <col min="10500" max="10752" width="9.140625" style="1"/>
    <col min="10753" max="10753" width="68" style="1" customWidth="1"/>
    <col min="10754" max="10754" width="29.140625" style="1" customWidth="1"/>
    <col min="10755" max="10755" width="20.28515625" style="1" customWidth="1"/>
    <col min="10756" max="11008" width="9.140625" style="1"/>
    <col min="11009" max="11009" width="68" style="1" customWidth="1"/>
    <col min="11010" max="11010" width="29.140625" style="1" customWidth="1"/>
    <col min="11011" max="11011" width="20.28515625" style="1" customWidth="1"/>
    <col min="11012" max="11264" width="9.140625" style="1"/>
    <col min="11265" max="11265" width="68" style="1" customWidth="1"/>
    <col min="11266" max="11266" width="29.140625" style="1" customWidth="1"/>
    <col min="11267" max="11267" width="20.28515625" style="1" customWidth="1"/>
    <col min="11268" max="11520" width="9.140625" style="1"/>
    <col min="11521" max="11521" width="68" style="1" customWidth="1"/>
    <col min="11522" max="11522" width="29.140625" style="1" customWidth="1"/>
    <col min="11523" max="11523" width="20.28515625" style="1" customWidth="1"/>
    <col min="11524" max="11776" width="9.140625" style="1"/>
    <col min="11777" max="11777" width="68" style="1" customWidth="1"/>
    <col min="11778" max="11778" width="29.140625" style="1" customWidth="1"/>
    <col min="11779" max="11779" width="20.28515625" style="1" customWidth="1"/>
    <col min="11780" max="12032" width="9.140625" style="1"/>
    <col min="12033" max="12033" width="68" style="1" customWidth="1"/>
    <col min="12034" max="12034" width="29.140625" style="1" customWidth="1"/>
    <col min="12035" max="12035" width="20.28515625" style="1" customWidth="1"/>
    <col min="12036" max="12288" width="9.140625" style="1"/>
    <col min="12289" max="12289" width="68" style="1" customWidth="1"/>
    <col min="12290" max="12290" width="29.140625" style="1" customWidth="1"/>
    <col min="12291" max="12291" width="20.28515625" style="1" customWidth="1"/>
    <col min="12292" max="12544" width="9.140625" style="1"/>
    <col min="12545" max="12545" width="68" style="1" customWidth="1"/>
    <col min="12546" max="12546" width="29.140625" style="1" customWidth="1"/>
    <col min="12547" max="12547" width="20.28515625" style="1" customWidth="1"/>
    <col min="12548" max="12800" width="9.140625" style="1"/>
    <col min="12801" max="12801" width="68" style="1" customWidth="1"/>
    <col min="12802" max="12802" width="29.140625" style="1" customWidth="1"/>
    <col min="12803" max="12803" width="20.28515625" style="1" customWidth="1"/>
    <col min="12804" max="13056" width="9.140625" style="1"/>
    <col min="13057" max="13057" width="68" style="1" customWidth="1"/>
    <col min="13058" max="13058" width="29.140625" style="1" customWidth="1"/>
    <col min="13059" max="13059" width="20.28515625" style="1" customWidth="1"/>
    <col min="13060" max="13312" width="9.140625" style="1"/>
    <col min="13313" max="13313" width="68" style="1" customWidth="1"/>
    <col min="13314" max="13314" width="29.140625" style="1" customWidth="1"/>
    <col min="13315" max="13315" width="20.28515625" style="1" customWidth="1"/>
    <col min="13316" max="13568" width="9.140625" style="1"/>
    <col min="13569" max="13569" width="68" style="1" customWidth="1"/>
    <col min="13570" max="13570" width="29.140625" style="1" customWidth="1"/>
    <col min="13571" max="13571" width="20.28515625" style="1" customWidth="1"/>
    <col min="13572" max="13824" width="9.140625" style="1"/>
    <col min="13825" max="13825" width="68" style="1" customWidth="1"/>
    <col min="13826" max="13826" width="29.140625" style="1" customWidth="1"/>
    <col min="13827" max="13827" width="20.28515625" style="1" customWidth="1"/>
    <col min="13828" max="14080" width="9.140625" style="1"/>
    <col min="14081" max="14081" width="68" style="1" customWidth="1"/>
    <col min="14082" max="14082" width="29.140625" style="1" customWidth="1"/>
    <col min="14083" max="14083" width="20.28515625" style="1" customWidth="1"/>
    <col min="14084" max="14336" width="9.140625" style="1"/>
    <col min="14337" max="14337" width="68" style="1" customWidth="1"/>
    <col min="14338" max="14338" width="29.140625" style="1" customWidth="1"/>
    <col min="14339" max="14339" width="20.28515625" style="1" customWidth="1"/>
    <col min="14340" max="14592" width="9.140625" style="1"/>
    <col min="14593" max="14593" width="68" style="1" customWidth="1"/>
    <col min="14594" max="14594" width="29.140625" style="1" customWidth="1"/>
    <col min="14595" max="14595" width="20.28515625" style="1" customWidth="1"/>
    <col min="14596" max="14848" width="9.140625" style="1"/>
    <col min="14849" max="14849" width="68" style="1" customWidth="1"/>
    <col min="14850" max="14850" width="29.140625" style="1" customWidth="1"/>
    <col min="14851" max="14851" width="20.28515625" style="1" customWidth="1"/>
    <col min="14852" max="15104" width="9.140625" style="1"/>
    <col min="15105" max="15105" width="68" style="1" customWidth="1"/>
    <col min="15106" max="15106" width="29.140625" style="1" customWidth="1"/>
    <col min="15107" max="15107" width="20.28515625" style="1" customWidth="1"/>
    <col min="15108" max="15360" width="9.140625" style="1"/>
    <col min="15361" max="15361" width="68" style="1" customWidth="1"/>
    <col min="15362" max="15362" width="29.140625" style="1" customWidth="1"/>
    <col min="15363" max="15363" width="20.28515625" style="1" customWidth="1"/>
    <col min="15364" max="15616" width="9.140625" style="1"/>
    <col min="15617" max="15617" width="68" style="1" customWidth="1"/>
    <col min="15618" max="15618" width="29.140625" style="1" customWidth="1"/>
    <col min="15619" max="15619" width="20.28515625" style="1" customWidth="1"/>
    <col min="15620" max="15872" width="9.140625" style="1"/>
    <col min="15873" max="15873" width="68" style="1" customWidth="1"/>
    <col min="15874" max="15874" width="29.140625" style="1" customWidth="1"/>
    <col min="15875" max="15875" width="20.28515625" style="1" customWidth="1"/>
    <col min="15876" max="16128" width="9.140625" style="1"/>
    <col min="16129" max="16129" width="68" style="1" customWidth="1"/>
    <col min="16130" max="16130" width="29.140625" style="1" customWidth="1"/>
    <col min="16131" max="16131" width="20.28515625" style="1" customWidth="1"/>
    <col min="16132" max="16384" width="9.140625" style="1"/>
  </cols>
  <sheetData>
    <row r="8" spans="1:5" ht="9.75" customHeight="1">
      <c r="A8" s="3"/>
      <c r="B8" s="3"/>
    </row>
    <row r="9" spans="1:5" ht="21" customHeight="1">
      <c r="A9" s="180" t="s">
        <v>194</v>
      </c>
      <c r="B9" s="180"/>
      <c r="C9" s="180"/>
      <c r="D9" s="180"/>
      <c r="E9" s="180"/>
    </row>
    <row r="10" spans="1:5" ht="18" customHeight="1">
      <c r="A10" s="180"/>
      <c r="B10" s="180"/>
      <c r="C10" s="180"/>
      <c r="D10" s="180"/>
      <c r="E10" s="180"/>
    </row>
    <row r="11" spans="1:5" ht="15.75">
      <c r="A11" s="5"/>
      <c r="B11" s="6"/>
      <c r="E11" s="90" t="s">
        <v>3</v>
      </c>
    </row>
    <row r="12" spans="1:5" ht="27" customHeight="1">
      <c r="A12" s="185" t="s">
        <v>1</v>
      </c>
      <c r="B12" s="187" t="s">
        <v>4</v>
      </c>
      <c r="C12" s="182" t="s">
        <v>193</v>
      </c>
      <c r="D12" s="183"/>
      <c r="E12" s="184"/>
    </row>
    <row r="13" spans="1:5" ht="30" customHeight="1">
      <c r="A13" s="186"/>
      <c r="B13" s="188"/>
      <c r="C13" s="79">
        <v>2023</v>
      </c>
      <c r="D13" s="79">
        <v>2024</v>
      </c>
      <c r="E13" s="79">
        <v>2025</v>
      </c>
    </row>
    <row r="14" spans="1:5" ht="15.75" customHeight="1">
      <c r="A14" s="8" t="s">
        <v>5</v>
      </c>
      <c r="B14" s="7" t="s">
        <v>6</v>
      </c>
      <c r="C14" s="69">
        <f>C15+C19+C24+C26+C28+C34+C37+C39+C43+C17</f>
        <v>187317.527</v>
      </c>
      <c r="D14" s="69">
        <f>D15+D19+D24+D26+D28+D34+D37+D39+D43+D17</f>
        <v>198342.17800000001</v>
      </c>
      <c r="E14" s="69">
        <f>E15+E19+E24+E26+E28+E34+E37+E39+E43+E17</f>
        <v>209288.93600000002</v>
      </c>
    </row>
    <row r="15" spans="1:5" s="9" customFormat="1" ht="16.149999999999999" customHeight="1">
      <c r="A15" s="8" t="s">
        <v>7</v>
      </c>
      <c r="B15" s="7" t="s">
        <v>8</v>
      </c>
      <c r="C15" s="69">
        <f>C16</f>
        <v>126623.7</v>
      </c>
      <c r="D15" s="69">
        <f>D16</f>
        <v>135852</v>
      </c>
      <c r="E15" s="69">
        <f>E16</f>
        <v>144948.6</v>
      </c>
    </row>
    <row r="16" spans="1:5" s="9" customFormat="1" ht="16.149999999999999" customHeight="1">
      <c r="A16" s="45" t="s">
        <v>9</v>
      </c>
      <c r="B16" s="17" t="s">
        <v>10</v>
      </c>
      <c r="C16" s="70">
        <v>126623.7</v>
      </c>
      <c r="D16" s="70">
        <v>135852</v>
      </c>
      <c r="E16" s="70">
        <v>144948.6</v>
      </c>
    </row>
    <row r="17" spans="1:5" ht="32.450000000000003" customHeight="1">
      <c r="A17" s="13" t="s">
        <v>11</v>
      </c>
      <c r="B17" s="7" t="s">
        <v>12</v>
      </c>
      <c r="C17" s="69">
        <f>C18</f>
        <v>401.73</v>
      </c>
      <c r="D17" s="69">
        <f>D18</f>
        <v>446.78</v>
      </c>
      <c r="E17" s="69">
        <f>E18</f>
        <v>471.78</v>
      </c>
    </row>
    <row r="18" spans="1:5" s="2" customFormat="1" ht="29.25" customHeight="1">
      <c r="A18" s="12" t="s">
        <v>13</v>
      </c>
      <c r="B18" s="14" t="s">
        <v>14</v>
      </c>
      <c r="C18" s="71">
        <v>401.73</v>
      </c>
      <c r="D18" s="71">
        <v>446.78</v>
      </c>
      <c r="E18" s="71">
        <v>471.78</v>
      </c>
    </row>
    <row r="19" spans="1:5" s="9" customFormat="1" ht="14.25" customHeight="1">
      <c r="A19" s="15" t="s">
        <v>15</v>
      </c>
      <c r="B19" s="7" t="s">
        <v>16</v>
      </c>
      <c r="C19" s="69">
        <f>C20+C21+C22+C23</f>
        <v>16734.7</v>
      </c>
      <c r="D19" s="69">
        <f>D20+D21+D22+D23</f>
        <v>17404.099999999999</v>
      </c>
      <c r="E19" s="69">
        <f>E20+E21+E22+E23</f>
        <v>18100.3</v>
      </c>
    </row>
    <row r="20" spans="1:5" s="9" customFormat="1" ht="30" customHeight="1">
      <c r="A20" s="16" t="s">
        <v>17</v>
      </c>
      <c r="B20" s="17" t="s">
        <v>18</v>
      </c>
      <c r="C20" s="70">
        <v>14161.8</v>
      </c>
      <c r="D20" s="70">
        <v>14728.3</v>
      </c>
      <c r="E20" s="70">
        <v>15317.4</v>
      </c>
    </row>
    <row r="21" spans="1:5" ht="24" hidden="1" customHeight="1">
      <c r="A21" s="18" t="s">
        <v>19</v>
      </c>
      <c r="B21" s="19" t="s">
        <v>20</v>
      </c>
      <c r="C21" s="72">
        <v>0</v>
      </c>
      <c r="D21" s="72"/>
      <c r="E21" s="72"/>
    </row>
    <row r="22" spans="1:5" ht="15" customHeight="1">
      <c r="A22" s="20" t="s">
        <v>21</v>
      </c>
      <c r="B22" s="11" t="s">
        <v>22</v>
      </c>
      <c r="C22" s="73">
        <v>645.6</v>
      </c>
      <c r="D22" s="73">
        <v>671.4</v>
      </c>
      <c r="E22" s="73">
        <v>698.3</v>
      </c>
    </row>
    <row r="23" spans="1:5" ht="15" customHeight="1">
      <c r="A23" s="20" t="s">
        <v>113</v>
      </c>
      <c r="B23" s="11" t="s">
        <v>114</v>
      </c>
      <c r="C23" s="73">
        <v>1927.3</v>
      </c>
      <c r="D23" s="73">
        <v>2004.4</v>
      </c>
      <c r="E23" s="73">
        <v>2084.6</v>
      </c>
    </row>
    <row r="24" spans="1:5" s="9" customFormat="1" ht="15" customHeight="1">
      <c r="A24" s="21" t="s">
        <v>23</v>
      </c>
      <c r="B24" s="7" t="s">
        <v>24</v>
      </c>
      <c r="C24" s="69">
        <f>C25</f>
        <v>216</v>
      </c>
      <c r="D24" s="69">
        <f>D25</f>
        <v>224.6</v>
      </c>
      <c r="E24" s="69">
        <f>E25</f>
        <v>233.6</v>
      </c>
    </row>
    <row r="25" spans="1:5" s="23" customFormat="1" ht="30" customHeight="1">
      <c r="A25" s="20" t="s">
        <v>73</v>
      </c>
      <c r="B25" s="22" t="s">
        <v>72</v>
      </c>
      <c r="C25" s="73">
        <v>216</v>
      </c>
      <c r="D25" s="73">
        <v>224.6</v>
      </c>
      <c r="E25" s="73">
        <v>233.6</v>
      </c>
    </row>
    <row r="26" spans="1:5" s="9" customFormat="1" ht="37.5" customHeight="1">
      <c r="A26" s="21" t="s">
        <v>25</v>
      </c>
      <c r="B26" s="7" t="s">
        <v>26</v>
      </c>
      <c r="C26" s="69">
        <f>C27</f>
        <v>25355.708999999999</v>
      </c>
      <c r="D26" s="69">
        <f>D27</f>
        <v>26248.606</v>
      </c>
      <c r="E26" s="69">
        <f>E27</f>
        <v>27246.054</v>
      </c>
    </row>
    <row r="27" spans="1:5" ht="75.75" customHeight="1">
      <c r="A27" s="10" t="s">
        <v>27</v>
      </c>
      <c r="B27" s="11" t="s">
        <v>28</v>
      </c>
      <c r="C27" s="70">
        <v>25355.708999999999</v>
      </c>
      <c r="D27" s="70">
        <v>26248.606</v>
      </c>
      <c r="E27" s="70">
        <v>27246.054</v>
      </c>
    </row>
    <row r="28" spans="1:5" s="26" customFormat="1" ht="15" customHeight="1">
      <c r="A28" s="24" t="s">
        <v>29</v>
      </c>
      <c r="B28" s="25" t="s">
        <v>30</v>
      </c>
      <c r="C28" s="69">
        <f>C29</f>
        <v>1047.9000000000001</v>
      </c>
      <c r="D28" s="69">
        <f>D29</f>
        <v>1089.82</v>
      </c>
      <c r="E28" s="69">
        <f>E29</f>
        <v>1133.4100000000001</v>
      </c>
    </row>
    <row r="29" spans="1:5" s="23" customFormat="1" ht="16.5" customHeight="1">
      <c r="A29" s="27" t="s">
        <v>31</v>
      </c>
      <c r="B29" s="22" t="s">
        <v>32</v>
      </c>
      <c r="C29" s="70">
        <v>1047.9000000000001</v>
      </c>
      <c r="D29" s="70">
        <v>1089.82</v>
      </c>
      <c r="E29" s="70">
        <v>1133.4100000000001</v>
      </c>
    </row>
    <row r="30" spans="1:5" s="23" customFormat="1" ht="28.5" hidden="1" customHeight="1">
      <c r="A30" s="27" t="s">
        <v>33</v>
      </c>
      <c r="B30" s="22" t="s">
        <v>34</v>
      </c>
      <c r="C30" s="73">
        <v>101.75</v>
      </c>
    </row>
    <row r="31" spans="1:5" s="23" customFormat="1" ht="13.5" hidden="1" customHeight="1">
      <c r="A31" s="27" t="s">
        <v>35</v>
      </c>
      <c r="B31" s="22" t="s">
        <v>36</v>
      </c>
      <c r="C31" s="73">
        <v>0.66</v>
      </c>
    </row>
    <row r="32" spans="1:5" s="23" customFormat="1" ht="14.25" hidden="1" customHeight="1">
      <c r="A32" s="27" t="s">
        <v>65</v>
      </c>
      <c r="B32" s="22" t="s">
        <v>66</v>
      </c>
      <c r="C32" s="73">
        <v>825</v>
      </c>
    </row>
    <row r="33" spans="1:5" s="23" customFormat="1" ht="14.25" hidden="1" customHeight="1">
      <c r="A33" s="27" t="s">
        <v>67</v>
      </c>
      <c r="B33" s="22" t="s">
        <v>68</v>
      </c>
      <c r="C33" s="73">
        <v>691.24</v>
      </c>
    </row>
    <row r="34" spans="1:5" s="9" customFormat="1" ht="30" customHeight="1">
      <c r="A34" s="21" t="s">
        <v>37</v>
      </c>
      <c r="B34" s="7" t="s">
        <v>38</v>
      </c>
      <c r="C34" s="69">
        <f>C35+C36</f>
        <v>14982.727999999999</v>
      </c>
      <c r="D34" s="69">
        <f>D35+D36</f>
        <v>15048.342000000001</v>
      </c>
      <c r="E34" s="69">
        <f>E35+E36</f>
        <v>15054.342000000001</v>
      </c>
    </row>
    <row r="35" spans="1:5" s="23" customFormat="1" ht="16.5" customHeight="1">
      <c r="A35" s="10" t="s">
        <v>70</v>
      </c>
      <c r="B35" s="22" t="s">
        <v>39</v>
      </c>
      <c r="C35" s="70">
        <v>14949.727999999999</v>
      </c>
      <c r="D35" s="70">
        <v>15015.342000000001</v>
      </c>
      <c r="E35" s="70">
        <v>15021.342000000001</v>
      </c>
    </row>
    <row r="36" spans="1:5" s="23" customFormat="1" ht="18.75" customHeight="1">
      <c r="A36" s="10" t="s">
        <v>71</v>
      </c>
      <c r="B36" s="22" t="s">
        <v>69</v>
      </c>
      <c r="C36" s="70">
        <v>33</v>
      </c>
      <c r="D36" s="70">
        <v>33</v>
      </c>
      <c r="E36" s="70">
        <v>33</v>
      </c>
    </row>
    <row r="37" spans="1:5" s="9" customFormat="1" ht="29.25" customHeight="1">
      <c r="A37" s="21" t="s">
        <v>40</v>
      </c>
      <c r="B37" s="7" t="s">
        <v>41</v>
      </c>
      <c r="C37" s="69">
        <f>C38</f>
        <v>1529</v>
      </c>
      <c r="D37" s="69">
        <f>D38</f>
        <v>1579</v>
      </c>
      <c r="E37" s="69">
        <f>E38</f>
        <v>1629</v>
      </c>
    </row>
    <row r="38" spans="1:5" ht="28.5" customHeight="1">
      <c r="A38" s="28" t="s">
        <v>42</v>
      </c>
      <c r="B38" s="11" t="s">
        <v>43</v>
      </c>
      <c r="C38" s="70">
        <v>1529</v>
      </c>
      <c r="D38" s="70">
        <v>1579</v>
      </c>
      <c r="E38" s="70">
        <v>1629</v>
      </c>
    </row>
    <row r="39" spans="1:5" s="9" customFormat="1" ht="15" customHeight="1">
      <c r="A39" s="21" t="s">
        <v>44</v>
      </c>
      <c r="B39" s="7" t="s">
        <v>45</v>
      </c>
      <c r="C39" s="69">
        <f>SUM(C40:C42)</f>
        <v>426.06</v>
      </c>
      <c r="D39" s="69">
        <f>SUM(D40:D42)</f>
        <v>448.93</v>
      </c>
      <c r="E39" s="69">
        <f>SUM(E40:E42)</f>
        <v>471.85</v>
      </c>
    </row>
    <row r="40" spans="1:5" s="9" customFormat="1" ht="30.75" customHeight="1">
      <c r="A40" s="28" t="s">
        <v>124</v>
      </c>
      <c r="B40" s="11" t="s">
        <v>125</v>
      </c>
      <c r="C40" s="70">
        <f>4.1+12.6+0.78+0.02+4.56</f>
        <v>22.06</v>
      </c>
      <c r="D40" s="70">
        <f>4.26+13.1+0.81+0.02+4.74</f>
        <v>22.93</v>
      </c>
      <c r="E40" s="70">
        <f>4.43+13.63+0.84+0.02+4.93</f>
        <v>23.85</v>
      </c>
    </row>
    <row r="41" spans="1:5" s="9" customFormat="1" ht="90" customHeight="1">
      <c r="A41" s="28" t="s">
        <v>115</v>
      </c>
      <c r="B41" s="11" t="s">
        <v>116</v>
      </c>
      <c r="C41" s="70">
        <v>80</v>
      </c>
      <c r="D41" s="70">
        <v>90</v>
      </c>
      <c r="E41" s="70">
        <v>100</v>
      </c>
    </row>
    <row r="42" spans="1:5" s="9" customFormat="1" ht="17.25" customHeight="1">
      <c r="A42" s="28" t="s">
        <v>126</v>
      </c>
      <c r="B42" s="11" t="s">
        <v>127</v>
      </c>
      <c r="C42" s="70">
        <f>1+280+4+39</f>
        <v>324</v>
      </c>
      <c r="D42" s="70">
        <f>1+290+5+40</f>
        <v>336</v>
      </c>
      <c r="E42" s="70">
        <f>1+300+6+41</f>
        <v>348</v>
      </c>
    </row>
    <row r="43" spans="1:5" s="9" customFormat="1" ht="14.25">
      <c r="A43" s="21" t="s">
        <v>46</v>
      </c>
      <c r="B43" s="7" t="s">
        <v>47</v>
      </c>
      <c r="C43" s="69">
        <f>C44</f>
        <v>0</v>
      </c>
      <c r="D43" s="69">
        <f>D44</f>
        <v>0</v>
      </c>
      <c r="E43" s="69">
        <f>E44</f>
        <v>0</v>
      </c>
    </row>
    <row r="44" spans="1:5" ht="15" customHeight="1">
      <c r="A44" s="28" t="s">
        <v>48</v>
      </c>
      <c r="B44" s="11" t="s">
        <v>49</v>
      </c>
      <c r="C44" s="73">
        <v>0</v>
      </c>
      <c r="D44" s="73">
        <v>0</v>
      </c>
      <c r="E44" s="73">
        <v>0</v>
      </c>
    </row>
    <row r="45" spans="1:5" ht="14.25">
      <c r="A45" s="21" t="s">
        <v>50</v>
      </c>
      <c r="B45" s="7" t="s">
        <v>51</v>
      </c>
      <c r="C45" s="69">
        <f>C46+C61+C63</f>
        <v>1404141.0480500001</v>
      </c>
      <c r="D45" s="69">
        <f>D46+D61+D63</f>
        <v>1268753.5146000001</v>
      </c>
      <c r="E45" s="69">
        <f>E46+E61+E63</f>
        <v>1222562.9146</v>
      </c>
    </row>
    <row r="46" spans="1:5" s="9" customFormat="1" ht="30.75" customHeight="1">
      <c r="A46" s="21" t="s">
        <v>52</v>
      </c>
      <c r="B46" s="44" t="s">
        <v>74</v>
      </c>
      <c r="C46" s="69">
        <f>C47+C50+C54+C58</f>
        <v>1404121.0480500001</v>
      </c>
      <c r="D46" s="69">
        <f>D47+D50+D54+D58</f>
        <v>1268733.5146000001</v>
      </c>
      <c r="E46" s="69">
        <f>E47+E50+E54+E58</f>
        <v>1222542.9146</v>
      </c>
    </row>
    <row r="47" spans="1:5" s="9" customFormat="1" ht="20.45" customHeight="1">
      <c r="A47" s="30" t="s">
        <v>53</v>
      </c>
      <c r="B47" s="31" t="s">
        <v>75</v>
      </c>
      <c r="C47" s="69">
        <f>C48+C49</f>
        <v>165376.29999999999</v>
      </c>
      <c r="D47" s="69">
        <f>D48+D49</f>
        <v>149511.6</v>
      </c>
      <c r="E47" s="69">
        <f>E48+E49</f>
        <v>156509.1</v>
      </c>
    </row>
    <row r="48" spans="1:5" ht="15">
      <c r="A48" s="32" t="s">
        <v>78</v>
      </c>
      <c r="B48" s="33" t="s">
        <v>79</v>
      </c>
      <c r="C48" s="73">
        <v>165376.29999999999</v>
      </c>
      <c r="D48" s="73">
        <v>149511.6</v>
      </c>
      <c r="E48" s="70">
        <v>156509.1</v>
      </c>
    </row>
    <row r="49" spans="1:5" ht="30" hidden="1">
      <c r="A49" s="28" t="s">
        <v>88</v>
      </c>
      <c r="B49" s="11" t="s">
        <v>80</v>
      </c>
      <c r="C49" s="73">
        <v>0</v>
      </c>
    </row>
    <row r="50" spans="1:5" s="9" customFormat="1" ht="28.5">
      <c r="A50" s="34" t="s">
        <v>54</v>
      </c>
      <c r="B50" s="35" t="s">
        <v>76</v>
      </c>
      <c r="C50" s="69">
        <f>C53+C52+C51</f>
        <v>207894.9</v>
      </c>
      <c r="D50" s="69">
        <f>D53+D52+D51</f>
        <v>176418</v>
      </c>
      <c r="E50" s="69">
        <f>E53+E52+E51</f>
        <v>123214.9</v>
      </c>
    </row>
    <row r="51" spans="1:5" s="9" customFormat="1" ht="54.75" customHeight="1">
      <c r="A51" s="28" t="s">
        <v>128</v>
      </c>
      <c r="B51" s="11" t="s">
        <v>129</v>
      </c>
      <c r="C51" s="70">
        <v>26371.7</v>
      </c>
      <c r="D51" s="70">
        <v>26363.599999999999</v>
      </c>
      <c r="E51" s="70">
        <v>25688</v>
      </c>
    </row>
    <row r="52" spans="1:5" s="9" customFormat="1" ht="24.75" customHeight="1">
      <c r="A52" s="28" t="s">
        <v>117</v>
      </c>
      <c r="B52" s="11" t="s">
        <v>118</v>
      </c>
      <c r="C52" s="70">
        <v>238.9</v>
      </c>
      <c r="D52" s="70">
        <v>238.9</v>
      </c>
      <c r="E52" s="70">
        <v>0</v>
      </c>
    </row>
    <row r="53" spans="1:5" s="9" customFormat="1" ht="15">
      <c r="A53" s="28" t="s">
        <v>55</v>
      </c>
      <c r="B53" s="11" t="s">
        <v>81</v>
      </c>
      <c r="C53" s="70">
        <v>181284.3</v>
      </c>
      <c r="D53" s="70">
        <v>149815.5</v>
      </c>
      <c r="E53" s="70">
        <v>97526.9</v>
      </c>
    </row>
    <row r="54" spans="1:5" s="9" customFormat="1" ht="14.25">
      <c r="A54" s="34" t="s">
        <v>56</v>
      </c>
      <c r="B54" s="44" t="s">
        <v>77</v>
      </c>
      <c r="C54" s="74">
        <f>C55+C57+C56</f>
        <v>1028214.3</v>
      </c>
      <c r="D54" s="74">
        <f>D55+D57+D56</f>
        <v>942282.5</v>
      </c>
      <c r="E54" s="74">
        <f>E55+E57+E56</f>
        <v>942297.5</v>
      </c>
    </row>
    <row r="55" spans="1:5" s="29" customFormat="1" ht="30" customHeight="1">
      <c r="A55" s="36" t="s">
        <v>89</v>
      </c>
      <c r="B55" s="11" t="s">
        <v>82</v>
      </c>
      <c r="C55" s="70">
        <v>151089.70000000001</v>
      </c>
      <c r="D55" s="70">
        <v>126255.9</v>
      </c>
      <c r="E55" s="70">
        <v>126271.2</v>
      </c>
    </row>
    <row r="56" spans="1:5" s="29" customFormat="1" ht="57.75" customHeight="1">
      <c r="A56" s="32" t="s">
        <v>57</v>
      </c>
      <c r="B56" s="11" t="s">
        <v>83</v>
      </c>
      <c r="C56" s="70">
        <v>2.2999999999999998</v>
      </c>
      <c r="D56" s="70">
        <v>2.6</v>
      </c>
      <c r="E56" s="73">
        <v>2.2999999999999998</v>
      </c>
    </row>
    <row r="57" spans="1:5" s="29" customFormat="1" ht="15">
      <c r="A57" s="28" t="s">
        <v>58</v>
      </c>
      <c r="B57" s="11" t="s">
        <v>84</v>
      </c>
      <c r="C57" s="75">
        <v>877122.3</v>
      </c>
      <c r="D57" s="75">
        <v>816024</v>
      </c>
      <c r="E57" s="70">
        <v>816024</v>
      </c>
    </row>
    <row r="58" spans="1:5" s="9" customFormat="1" ht="16.5" customHeight="1">
      <c r="A58" s="21" t="s">
        <v>59</v>
      </c>
      <c r="B58" s="44" t="s">
        <v>85</v>
      </c>
      <c r="C58" s="69">
        <f>C59+C60</f>
        <v>2635.5480499999999</v>
      </c>
      <c r="D58" s="69">
        <f>D59+D60</f>
        <v>521.41459999999995</v>
      </c>
      <c r="E58" s="69">
        <f>E59+E60</f>
        <v>521.41459999999995</v>
      </c>
    </row>
    <row r="59" spans="1:5" ht="47.25" customHeight="1">
      <c r="A59" s="32" t="s">
        <v>90</v>
      </c>
      <c r="B59" s="22" t="s">
        <v>86</v>
      </c>
      <c r="C59" s="70">
        <v>2635.5480499999999</v>
      </c>
      <c r="D59" s="70">
        <v>521.41459999999995</v>
      </c>
      <c r="E59" s="73">
        <v>521.41459999999995</v>
      </c>
    </row>
    <row r="60" spans="1:5" ht="23.25" hidden="1" customHeight="1">
      <c r="A60" s="32" t="s">
        <v>122</v>
      </c>
      <c r="B60" s="22" t="s">
        <v>123</v>
      </c>
      <c r="C60" s="70">
        <v>0</v>
      </c>
    </row>
    <row r="61" spans="1:5" s="37" customFormat="1" ht="14.25">
      <c r="A61" s="21" t="s">
        <v>60</v>
      </c>
      <c r="B61" s="7" t="s">
        <v>61</v>
      </c>
      <c r="C61" s="76">
        <f>C62</f>
        <v>50</v>
      </c>
      <c r="D61" s="76">
        <f>D62</f>
        <v>50</v>
      </c>
      <c r="E61" s="76">
        <f>E62</f>
        <v>50</v>
      </c>
    </row>
    <row r="62" spans="1:5" s="39" customFormat="1" ht="30" customHeight="1">
      <c r="A62" s="38" t="s">
        <v>62</v>
      </c>
      <c r="B62" s="11" t="s">
        <v>87</v>
      </c>
      <c r="C62" s="77">
        <v>50</v>
      </c>
      <c r="D62" s="77">
        <v>50</v>
      </c>
      <c r="E62" s="77">
        <v>50</v>
      </c>
    </row>
    <row r="63" spans="1:5" s="39" customFormat="1" ht="16.5" customHeight="1">
      <c r="A63" s="68" t="s">
        <v>119</v>
      </c>
      <c r="B63" s="67" t="s">
        <v>120</v>
      </c>
      <c r="C63" s="78">
        <f>C64</f>
        <v>-30</v>
      </c>
      <c r="D63" s="78">
        <f>D64</f>
        <v>-30</v>
      </c>
      <c r="E63" s="78">
        <f>E64</f>
        <v>-30</v>
      </c>
    </row>
    <row r="64" spans="1:5" ht="24.75" customHeight="1">
      <c r="A64" s="28" t="s">
        <v>63</v>
      </c>
      <c r="B64" s="11" t="s">
        <v>121</v>
      </c>
      <c r="C64" s="77">
        <v>-30</v>
      </c>
      <c r="D64" s="77">
        <v>-30</v>
      </c>
      <c r="E64" s="77">
        <v>-30</v>
      </c>
    </row>
    <row r="65" spans="1:5" ht="14.25">
      <c r="A65" s="181" t="s">
        <v>64</v>
      </c>
      <c r="B65" s="181"/>
      <c r="C65" s="69">
        <f>C45+C14</f>
        <v>1591458.5750500001</v>
      </c>
      <c r="D65" s="69">
        <f>D45+D14</f>
        <v>1467095.6926000002</v>
      </c>
      <c r="E65" s="69">
        <f>E45+E14</f>
        <v>1431851.8506</v>
      </c>
    </row>
    <row r="66" spans="1:5" ht="15">
      <c r="A66" s="40"/>
      <c r="B66" s="41"/>
      <c r="C66" s="42"/>
    </row>
    <row r="67" spans="1:5" ht="15">
      <c r="A67" s="43" t="s">
        <v>2</v>
      </c>
      <c r="C67" s="89"/>
      <c r="D67" s="179" t="s">
        <v>0</v>
      </c>
      <c r="E67" s="179"/>
    </row>
  </sheetData>
  <mergeCells count="6">
    <mergeCell ref="D67:E67"/>
    <mergeCell ref="A9:E10"/>
    <mergeCell ref="A65:B65"/>
    <mergeCell ref="C12:E12"/>
    <mergeCell ref="A12:A13"/>
    <mergeCell ref="B12:B13"/>
  </mergeCells>
  <hyperlinks>
    <hyperlink ref="A18" r:id="rId1" display="http://www.consultant.ru/cons/cgi/online.cgi?req=doc&amp;base=LAW&amp;n=198941&amp;rnd=235642.187433877&amp;dst=100606&amp;fld=134"/>
    <hyperlink ref="A20" r:id="rId2" display="http://www.consultant.ru/cons/cgi/online.cgi?req=doc&amp;base=LAW&amp;n=208015&amp;rnd=235642.514532630&amp;dst=103572&amp;fld=134"/>
    <hyperlink ref="A40" r:id="rId3" location="dst0" display="http://www.consultant.ru/document/cons_doc_LAW_349551/ - dst0"/>
  </hyperlinks>
  <pageMargins left="0.78740157480314965" right="0.39370078740157483" top="0.78740157480314965" bottom="0.39370078740157483" header="0.51181102362204722" footer="0"/>
  <pageSetup paperSize="9" scale="66" orientation="portrait" r:id="rId4"/>
  <headerFooter differentFirst="1" alignWithMargins="0">
    <oddHeader>&amp;C&amp;P</oddHead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7:G646"/>
  <sheetViews>
    <sheetView showGridLines="0" workbookViewId="0">
      <selection activeCell="N12" sqref="N12"/>
    </sheetView>
  </sheetViews>
  <sheetFormatPr defaultRowHeight="15.75"/>
  <cols>
    <col min="1" max="1" width="46.7109375" style="130" customWidth="1"/>
    <col min="2" max="2" width="13" style="152" customWidth="1"/>
    <col min="3" max="3" width="7.42578125" style="152" customWidth="1"/>
    <col min="4" max="4" width="9.42578125" style="152" customWidth="1"/>
    <col min="5" max="5" width="12.28515625" style="130" customWidth="1"/>
    <col min="6" max="7" width="12.140625" style="130" customWidth="1"/>
    <col min="8" max="240" width="9.140625" style="130" customWidth="1"/>
    <col min="241" max="16384" width="9.140625" style="130"/>
  </cols>
  <sheetData>
    <row r="7" spans="1:7" ht="72" customHeight="1">
      <c r="A7" s="190" t="s">
        <v>216</v>
      </c>
      <c r="B7" s="190"/>
      <c r="C7" s="190"/>
      <c r="D7" s="190"/>
      <c r="E7" s="190"/>
      <c r="F7" s="190"/>
      <c r="G7" s="190"/>
    </row>
    <row r="8" spans="1:7" ht="16.5" customHeight="1">
      <c r="A8" s="131"/>
      <c r="B8" s="132"/>
      <c r="C8" s="132"/>
      <c r="D8" s="132"/>
      <c r="E8" s="131"/>
      <c r="F8" s="131"/>
      <c r="G8" s="131"/>
    </row>
    <row r="9" spans="1:7">
      <c r="A9" s="191" t="s">
        <v>217</v>
      </c>
      <c r="B9" s="192" t="s">
        <v>136</v>
      </c>
      <c r="C9" s="192"/>
      <c r="D9" s="192"/>
      <c r="E9" s="193" t="s">
        <v>218</v>
      </c>
      <c r="F9" s="194"/>
      <c r="G9" s="195"/>
    </row>
    <row r="10" spans="1:7" ht="31.5" customHeight="1">
      <c r="A10" s="191"/>
      <c r="B10" s="133" t="s">
        <v>219</v>
      </c>
      <c r="C10" s="133" t="s">
        <v>220</v>
      </c>
      <c r="D10" s="134" t="s">
        <v>221</v>
      </c>
      <c r="E10" s="135" t="s">
        <v>222</v>
      </c>
      <c r="F10" s="135" t="s">
        <v>223</v>
      </c>
      <c r="G10" s="135" t="s">
        <v>224</v>
      </c>
    </row>
    <row r="11" spans="1:7" ht="12.75" customHeight="1">
      <c r="A11" s="136">
        <v>1</v>
      </c>
      <c r="B11" s="137">
        <v>2</v>
      </c>
      <c r="C11" s="137">
        <v>3</v>
      </c>
      <c r="D11" s="137">
        <v>4</v>
      </c>
      <c r="E11" s="138">
        <v>5</v>
      </c>
      <c r="F11" s="138">
        <v>6</v>
      </c>
      <c r="G11" s="138">
        <v>7</v>
      </c>
    </row>
    <row r="12" spans="1:7" s="144" customFormat="1" ht="31.5">
      <c r="A12" s="139" t="s">
        <v>225</v>
      </c>
      <c r="B12" s="140" t="s">
        <v>226</v>
      </c>
      <c r="C12" s="141" t="s">
        <v>227</v>
      </c>
      <c r="D12" s="142">
        <v>0</v>
      </c>
      <c r="E12" s="143">
        <v>1120004.2</v>
      </c>
      <c r="F12" s="143">
        <v>1032408.2</v>
      </c>
      <c r="G12" s="143">
        <v>1020770.8</v>
      </c>
    </row>
    <row r="13" spans="1:7" ht="31.5">
      <c r="A13" s="145" t="s">
        <v>228</v>
      </c>
      <c r="B13" s="146" t="s">
        <v>229</v>
      </c>
      <c r="C13" s="147" t="s">
        <v>227</v>
      </c>
      <c r="D13" s="148">
        <v>0</v>
      </c>
      <c r="E13" s="149">
        <v>1100541.8</v>
      </c>
      <c r="F13" s="149">
        <v>1011557.7</v>
      </c>
      <c r="G13" s="149">
        <v>998145.1</v>
      </c>
    </row>
    <row r="14" spans="1:7" ht="31.5">
      <c r="A14" s="145" t="s">
        <v>230</v>
      </c>
      <c r="B14" s="146" t="s">
        <v>231</v>
      </c>
      <c r="C14" s="147" t="s">
        <v>227</v>
      </c>
      <c r="D14" s="148">
        <v>0</v>
      </c>
      <c r="E14" s="149">
        <v>309631.3</v>
      </c>
      <c r="F14" s="149">
        <v>263292.79999999999</v>
      </c>
      <c r="G14" s="149">
        <v>261118.4</v>
      </c>
    </row>
    <row r="15" spans="1:7" ht="32.25" customHeight="1">
      <c r="A15" s="145" t="s">
        <v>232</v>
      </c>
      <c r="B15" s="146" t="s">
        <v>233</v>
      </c>
      <c r="C15" s="147" t="s">
        <v>227</v>
      </c>
      <c r="D15" s="148">
        <v>0</v>
      </c>
      <c r="E15" s="149">
        <v>902.4</v>
      </c>
      <c r="F15" s="149">
        <v>750.5</v>
      </c>
      <c r="G15" s="149">
        <v>750.5</v>
      </c>
    </row>
    <row r="16" spans="1:7" ht="31.5">
      <c r="A16" s="145" t="s">
        <v>234</v>
      </c>
      <c r="B16" s="146" t="s">
        <v>233</v>
      </c>
      <c r="C16" s="147" t="s">
        <v>235</v>
      </c>
      <c r="D16" s="148">
        <v>0</v>
      </c>
      <c r="E16" s="149">
        <v>902.4</v>
      </c>
      <c r="F16" s="149">
        <v>750.5</v>
      </c>
      <c r="G16" s="149">
        <v>750.5</v>
      </c>
    </row>
    <row r="17" spans="1:7">
      <c r="A17" s="145" t="s">
        <v>236</v>
      </c>
      <c r="B17" s="146" t="s">
        <v>233</v>
      </c>
      <c r="C17" s="147" t="s">
        <v>235</v>
      </c>
      <c r="D17" s="148">
        <v>701</v>
      </c>
      <c r="E17" s="149">
        <v>902.4</v>
      </c>
      <c r="F17" s="149">
        <v>750.5</v>
      </c>
      <c r="G17" s="149">
        <v>750.5</v>
      </c>
    </row>
    <row r="18" spans="1:7" ht="31.5">
      <c r="A18" s="145" t="s">
        <v>237</v>
      </c>
      <c r="B18" s="146" t="s">
        <v>238</v>
      </c>
      <c r="C18" s="147" t="s">
        <v>227</v>
      </c>
      <c r="D18" s="148">
        <v>0</v>
      </c>
      <c r="E18" s="149">
        <v>91.9</v>
      </c>
      <c r="F18" s="149">
        <v>92.1</v>
      </c>
      <c r="G18" s="149">
        <v>92.1</v>
      </c>
    </row>
    <row r="19" spans="1:7" ht="31.5">
      <c r="A19" s="145" t="s">
        <v>234</v>
      </c>
      <c r="B19" s="146" t="s">
        <v>238</v>
      </c>
      <c r="C19" s="147" t="s">
        <v>235</v>
      </c>
      <c r="D19" s="148">
        <v>0</v>
      </c>
      <c r="E19" s="149">
        <v>91.9</v>
      </c>
      <c r="F19" s="149">
        <v>92.1</v>
      </c>
      <c r="G19" s="149">
        <v>92.1</v>
      </c>
    </row>
    <row r="20" spans="1:7">
      <c r="A20" s="145" t="s">
        <v>236</v>
      </c>
      <c r="B20" s="146" t="s">
        <v>238</v>
      </c>
      <c r="C20" s="147" t="s">
        <v>235</v>
      </c>
      <c r="D20" s="148">
        <v>701</v>
      </c>
      <c r="E20" s="149">
        <v>91.9</v>
      </c>
      <c r="F20" s="149">
        <v>92.1</v>
      </c>
      <c r="G20" s="149">
        <v>92.1</v>
      </c>
    </row>
    <row r="21" spans="1:7" ht="31.5">
      <c r="A21" s="145" t="s">
        <v>239</v>
      </c>
      <c r="B21" s="146" t="s">
        <v>240</v>
      </c>
      <c r="C21" s="147" t="s">
        <v>227</v>
      </c>
      <c r="D21" s="148">
        <v>0</v>
      </c>
      <c r="E21" s="149">
        <v>94.8</v>
      </c>
      <c r="F21" s="149">
        <v>94.8</v>
      </c>
      <c r="G21" s="149">
        <v>94.8</v>
      </c>
    </row>
    <row r="22" spans="1:7" ht="31.5">
      <c r="A22" s="145" t="s">
        <v>234</v>
      </c>
      <c r="B22" s="146" t="s">
        <v>240</v>
      </c>
      <c r="C22" s="147" t="s">
        <v>235</v>
      </c>
      <c r="D22" s="148">
        <v>0</v>
      </c>
      <c r="E22" s="149">
        <v>94.8</v>
      </c>
      <c r="F22" s="149">
        <v>94.8</v>
      </c>
      <c r="G22" s="149">
        <v>94.8</v>
      </c>
    </row>
    <row r="23" spans="1:7" ht="31.5">
      <c r="A23" s="145" t="s">
        <v>241</v>
      </c>
      <c r="B23" s="146" t="s">
        <v>240</v>
      </c>
      <c r="C23" s="147" t="s">
        <v>235</v>
      </c>
      <c r="D23" s="148">
        <v>705</v>
      </c>
      <c r="E23" s="149">
        <v>94.8</v>
      </c>
      <c r="F23" s="149">
        <v>94.8</v>
      </c>
      <c r="G23" s="149">
        <v>94.8</v>
      </c>
    </row>
    <row r="24" spans="1:7" ht="31.5">
      <c r="A24" s="145" t="s">
        <v>242</v>
      </c>
      <c r="B24" s="146" t="s">
        <v>243</v>
      </c>
      <c r="C24" s="147" t="s">
        <v>227</v>
      </c>
      <c r="D24" s="148">
        <v>0</v>
      </c>
      <c r="E24" s="149">
        <v>24906.2</v>
      </c>
      <c r="F24" s="149">
        <v>24579.599999999999</v>
      </c>
      <c r="G24" s="149">
        <v>23995.200000000001</v>
      </c>
    </row>
    <row r="25" spans="1:7" ht="31.5">
      <c r="A25" s="145" t="s">
        <v>234</v>
      </c>
      <c r="B25" s="146" t="s">
        <v>243</v>
      </c>
      <c r="C25" s="147" t="s">
        <v>235</v>
      </c>
      <c r="D25" s="148">
        <v>0</v>
      </c>
      <c r="E25" s="149">
        <v>24353.7</v>
      </c>
      <c r="F25" s="149">
        <v>24098.799999999999</v>
      </c>
      <c r="G25" s="149">
        <v>23514.400000000001</v>
      </c>
    </row>
    <row r="26" spans="1:7">
      <c r="A26" s="145" t="s">
        <v>236</v>
      </c>
      <c r="B26" s="146" t="s">
        <v>243</v>
      </c>
      <c r="C26" s="147" t="s">
        <v>235</v>
      </c>
      <c r="D26" s="148">
        <v>701</v>
      </c>
      <c r="E26" s="149">
        <v>24353.7</v>
      </c>
      <c r="F26" s="149">
        <v>24098.799999999999</v>
      </c>
      <c r="G26" s="149">
        <v>23514.400000000001</v>
      </c>
    </row>
    <row r="27" spans="1:7">
      <c r="A27" s="145" t="s">
        <v>244</v>
      </c>
      <c r="B27" s="146" t="s">
        <v>243</v>
      </c>
      <c r="C27" s="147" t="s">
        <v>245</v>
      </c>
      <c r="D27" s="148">
        <v>0</v>
      </c>
      <c r="E27" s="149">
        <v>552.5</v>
      </c>
      <c r="F27" s="149">
        <v>480.8</v>
      </c>
      <c r="G27" s="149">
        <v>480.8</v>
      </c>
    </row>
    <row r="28" spans="1:7">
      <c r="A28" s="145" t="s">
        <v>236</v>
      </c>
      <c r="B28" s="146" t="s">
        <v>243</v>
      </c>
      <c r="C28" s="147" t="s">
        <v>245</v>
      </c>
      <c r="D28" s="148">
        <v>701</v>
      </c>
      <c r="E28" s="149">
        <v>552.5</v>
      </c>
      <c r="F28" s="149">
        <v>480.8</v>
      </c>
      <c r="G28" s="149">
        <v>480.8</v>
      </c>
    </row>
    <row r="29" spans="1:7" ht="78.75" customHeight="1">
      <c r="A29" s="145" t="s">
        <v>246</v>
      </c>
      <c r="B29" s="146" t="s">
        <v>247</v>
      </c>
      <c r="C29" s="147" t="s">
        <v>227</v>
      </c>
      <c r="D29" s="148">
        <v>0</v>
      </c>
      <c r="E29" s="149">
        <v>252960.4</v>
      </c>
      <c r="F29" s="149">
        <v>236185.8</v>
      </c>
      <c r="G29" s="149">
        <v>236185.8</v>
      </c>
    </row>
    <row r="30" spans="1:7" ht="78" customHeight="1">
      <c r="A30" s="145" t="s">
        <v>248</v>
      </c>
      <c r="B30" s="146" t="s">
        <v>247</v>
      </c>
      <c r="C30" s="147" t="s">
        <v>249</v>
      </c>
      <c r="D30" s="148">
        <v>0</v>
      </c>
      <c r="E30" s="149">
        <v>251796.4</v>
      </c>
      <c r="F30" s="149">
        <v>235021.8</v>
      </c>
      <c r="G30" s="149">
        <v>235021.8</v>
      </c>
    </row>
    <row r="31" spans="1:7">
      <c r="A31" s="145" t="s">
        <v>236</v>
      </c>
      <c r="B31" s="146" t="s">
        <v>247</v>
      </c>
      <c r="C31" s="147" t="s">
        <v>249</v>
      </c>
      <c r="D31" s="148">
        <v>701</v>
      </c>
      <c r="E31" s="149">
        <v>251796.4</v>
      </c>
      <c r="F31" s="149">
        <v>235021.8</v>
      </c>
      <c r="G31" s="149">
        <v>235021.8</v>
      </c>
    </row>
    <row r="32" spans="1:7" ht="31.5">
      <c r="A32" s="145" t="s">
        <v>234</v>
      </c>
      <c r="B32" s="146" t="s">
        <v>247</v>
      </c>
      <c r="C32" s="147" t="s">
        <v>235</v>
      </c>
      <c r="D32" s="148">
        <v>0</v>
      </c>
      <c r="E32" s="149">
        <v>1164</v>
      </c>
      <c r="F32" s="149">
        <v>1164</v>
      </c>
      <c r="G32" s="149">
        <v>1164</v>
      </c>
    </row>
    <row r="33" spans="1:7">
      <c r="A33" s="145" t="s">
        <v>236</v>
      </c>
      <c r="B33" s="146" t="s">
        <v>247</v>
      </c>
      <c r="C33" s="147" t="s">
        <v>235</v>
      </c>
      <c r="D33" s="148">
        <v>701</v>
      </c>
      <c r="E33" s="149">
        <v>1164</v>
      </c>
      <c r="F33" s="149">
        <v>1164</v>
      </c>
      <c r="G33" s="149">
        <v>1164</v>
      </c>
    </row>
    <row r="34" spans="1:7" ht="31.5">
      <c r="A34" s="145" t="s">
        <v>250</v>
      </c>
      <c r="B34" s="146" t="s">
        <v>251</v>
      </c>
      <c r="C34" s="147" t="s">
        <v>227</v>
      </c>
      <c r="D34" s="148">
        <v>0</v>
      </c>
      <c r="E34" s="149">
        <v>30675.599999999999</v>
      </c>
      <c r="F34" s="149">
        <v>0</v>
      </c>
      <c r="G34" s="149">
        <v>0</v>
      </c>
    </row>
    <row r="35" spans="1:7" ht="31.5">
      <c r="A35" s="145" t="s">
        <v>234</v>
      </c>
      <c r="B35" s="146" t="s">
        <v>251</v>
      </c>
      <c r="C35" s="147" t="s">
        <v>235</v>
      </c>
      <c r="D35" s="148">
        <v>0</v>
      </c>
      <c r="E35" s="149">
        <v>30675.599999999999</v>
      </c>
      <c r="F35" s="149">
        <v>0</v>
      </c>
      <c r="G35" s="149">
        <v>0</v>
      </c>
    </row>
    <row r="36" spans="1:7">
      <c r="A36" s="145" t="s">
        <v>236</v>
      </c>
      <c r="B36" s="146" t="s">
        <v>251</v>
      </c>
      <c r="C36" s="147" t="s">
        <v>235</v>
      </c>
      <c r="D36" s="148">
        <v>701</v>
      </c>
      <c r="E36" s="149">
        <v>30675.599999999999</v>
      </c>
      <c r="F36" s="149">
        <v>0</v>
      </c>
      <c r="G36" s="149">
        <v>0</v>
      </c>
    </row>
    <row r="37" spans="1:7" ht="78.75">
      <c r="A37" s="145" t="s">
        <v>252</v>
      </c>
      <c r="B37" s="146" t="s">
        <v>253</v>
      </c>
      <c r="C37" s="147" t="s">
        <v>227</v>
      </c>
      <c r="D37" s="148">
        <v>0</v>
      </c>
      <c r="E37" s="149">
        <v>0</v>
      </c>
      <c r="F37" s="149">
        <v>1590</v>
      </c>
      <c r="G37" s="149">
        <v>0</v>
      </c>
    </row>
    <row r="38" spans="1:7" ht="31.5">
      <c r="A38" s="145" t="s">
        <v>234</v>
      </c>
      <c r="B38" s="146" t="s">
        <v>253</v>
      </c>
      <c r="C38" s="147" t="s">
        <v>235</v>
      </c>
      <c r="D38" s="148">
        <v>0</v>
      </c>
      <c r="E38" s="149">
        <v>0</v>
      </c>
      <c r="F38" s="149">
        <v>1590</v>
      </c>
      <c r="G38" s="149">
        <v>0</v>
      </c>
    </row>
    <row r="39" spans="1:7">
      <c r="A39" s="145" t="s">
        <v>236</v>
      </c>
      <c r="B39" s="146" t="s">
        <v>253</v>
      </c>
      <c r="C39" s="147" t="s">
        <v>235</v>
      </c>
      <c r="D39" s="148">
        <v>701</v>
      </c>
      <c r="E39" s="149">
        <v>0</v>
      </c>
      <c r="F39" s="149">
        <v>1590</v>
      </c>
      <c r="G39" s="149">
        <v>0</v>
      </c>
    </row>
    <row r="40" spans="1:7" ht="31.5">
      <c r="A40" s="145" t="s">
        <v>254</v>
      </c>
      <c r="B40" s="146" t="s">
        <v>255</v>
      </c>
      <c r="C40" s="147" t="s">
        <v>227</v>
      </c>
      <c r="D40" s="148">
        <v>0</v>
      </c>
      <c r="E40" s="149">
        <v>736070.1</v>
      </c>
      <c r="F40" s="149">
        <v>695335.3</v>
      </c>
      <c r="G40" s="149">
        <v>678678.3</v>
      </c>
    </row>
    <row r="41" spans="1:7" ht="32.25" customHeight="1">
      <c r="A41" s="145" t="s">
        <v>232</v>
      </c>
      <c r="B41" s="146" t="s">
        <v>256</v>
      </c>
      <c r="C41" s="147" t="s">
        <v>227</v>
      </c>
      <c r="D41" s="148">
        <v>0</v>
      </c>
      <c r="E41" s="149">
        <v>1209.5</v>
      </c>
      <c r="F41" s="149">
        <v>1159.5</v>
      </c>
      <c r="G41" s="149">
        <v>1159.5</v>
      </c>
    </row>
    <row r="42" spans="1:7" ht="31.5">
      <c r="A42" s="145" t="s">
        <v>234</v>
      </c>
      <c r="B42" s="146" t="s">
        <v>256</v>
      </c>
      <c r="C42" s="147" t="s">
        <v>235</v>
      </c>
      <c r="D42" s="148">
        <v>0</v>
      </c>
      <c r="E42" s="149">
        <v>1209.5</v>
      </c>
      <c r="F42" s="149">
        <v>1159.5</v>
      </c>
      <c r="G42" s="149">
        <v>1159.5</v>
      </c>
    </row>
    <row r="43" spans="1:7">
      <c r="A43" s="145" t="s">
        <v>257</v>
      </c>
      <c r="B43" s="146" t="s">
        <v>256</v>
      </c>
      <c r="C43" s="147" t="s">
        <v>235</v>
      </c>
      <c r="D43" s="148">
        <v>702</v>
      </c>
      <c r="E43" s="149">
        <v>1209.5</v>
      </c>
      <c r="F43" s="149">
        <v>1159.5</v>
      </c>
      <c r="G43" s="149">
        <v>1159.5</v>
      </c>
    </row>
    <row r="44" spans="1:7" ht="31.5">
      <c r="A44" s="145" t="s">
        <v>258</v>
      </c>
      <c r="B44" s="146" t="s">
        <v>259</v>
      </c>
      <c r="C44" s="147" t="s">
        <v>227</v>
      </c>
      <c r="D44" s="148">
        <v>0</v>
      </c>
      <c r="E44" s="149">
        <v>6500</v>
      </c>
      <c r="F44" s="149">
        <v>2500</v>
      </c>
      <c r="G44" s="149">
        <v>2500</v>
      </c>
    </row>
    <row r="45" spans="1:7" ht="31.5">
      <c r="A45" s="145" t="s">
        <v>234</v>
      </c>
      <c r="B45" s="146" t="s">
        <v>259</v>
      </c>
      <c r="C45" s="147" t="s">
        <v>235</v>
      </c>
      <c r="D45" s="148">
        <v>0</v>
      </c>
      <c r="E45" s="149">
        <v>6500</v>
      </c>
      <c r="F45" s="149">
        <v>2500</v>
      </c>
      <c r="G45" s="149">
        <v>2500</v>
      </c>
    </row>
    <row r="46" spans="1:7">
      <c r="A46" s="145" t="s">
        <v>257</v>
      </c>
      <c r="B46" s="146" t="s">
        <v>259</v>
      </c>
      <c r="C46" s="147" t="s">
        <v>235</v>
      </c>
      <c r="D46" s="148">
        <v>702</v>
      </c>
      <c r="E46" s="149">
        <v>6500</v>
      </c>
      <c r="F46" s="149">
        <v>2500</v>
      </c>
      <c r="G46" s="149">
        <v>2500</v>
      </c>
    </row>
    <row r="47" spans="1:7" ht="31.5">
      <c r="A47" s="145" t="s">
        <v>237</v>
      </c>
      <c r="B47" s="146" t="s">
        <v>260</v>
      </c>
      <c r="C47" s="147" t="s">
        <v>227</v>
      </c>
      <c r="D47" s="148">
        <v>0</v>
      </c>
      <c r="E47" s="149">
        <v>211.5</v>
      </c>
      <c r="F47" s="149">
        <v>211.5</v>
      </c>
      <c r="G47" s="149">
        <v>211.5</v>
      </c>
    </row>
    <row r="48" spans="1:7" ht="31.5">
      <c r="A48" s="145" t="s">
        <v>234</v>
      </c>
      <c r="B48" s="146" t="s">
        <v>260</v>
      </c>
      <c r="C48" s="147" t="s">
        <v>235</v>
      </c>
      <c r="D48" s="148">
        <v>0</v>
      </c>
      <c r="E48" s="149">
        <v>211.5</v>
      </c>
      <c r="F48" s="149">
        <v>211.5</v>
      </c>
      <c r="G48" s="149">
        <v>211.5</v>
      </c>
    </row>
    <row r="49" spans="1:7">
      <c r="A49" s="145" t="s">
        <v>257</v>
      </c>
      <c r="B49" s="146" t="s">
        <v>260</v>
      </c>
      <c r="C49" s="147" t="s">
        <v>235</v>
      </c>
      <c r="D49" s="148">
        <v>702</v>
      </c>
      <c r="E49" s="149">
        <v>211.5</v>
      </c>
      <c r="F49" s="149">
        <v>211.5</v>
      </c>
      <c r="G49" s="149">
        <v>211.5</v>
      </c>
    </row>
    <row r="50" spans="1:7" ht="47.25">
      <c r="A50" s="145" t="s">
        <v>261</v>
      </c>
      <c r="B50" s="146" t="s">
        <v>262</v>
      </c>
      <c r="C50" s="147" t="s">
        <v>227</v>
      </c>
      <c r="D50" s="148">
        <v>0</v>
      </c>
      <c r="E50" s="149">
        <v>8739.9</v>
      </c>
      <c r="F50" s="149">
        <v>8739.9</v>
      </c>
      <c r="G50" s="149">
        <v>8739.7999999999993</v>
      </c>
    </row>
    <row r="51" spans="1:7" ht="31.5">
      <c r="A51" s="145" t="s">
        <v>234</v>
      </c>
      <c r="B51" s="146" t="s">
        <v>262</v>
      </c>
      <c r="C51" s="147" t="s">
        <v>235</v>
      </c>
      <c r="D51" s="148">
        <v>0</v>
      </c>
      <c r="E51" s="149">
        <v>8736.7000000000007</v>
      </c>
      <c r="F51" s="149">
        <v>8736.7000000000007</v>
      </c>
      <c r="G51" s="149">
        <v>8736.6</v>
      </c>
    </row>
    <row r="52" spans="1:7">
      <c r="A52" s="145" t="s">
        <v>257</v>
      </c>
      <c r="B52" s="146" t="s">
        <v>262</v>
      </c>
      <c r="C52" s="147" t="s">
        <v>235</v>
      </c>
      <c r="D52" s="148">
        <v>702</v>
      </c>
      <c r="E52" s="149">
        <v>8736.7000000000007</v>
      </c>
      <c r="F52" s="149">
        <v>8736.7000000000007</v>
      </c>
      <c r="G52" s="149">
        <v>8736.6</v>
      </c>
    </row>
    <row r="53" spans="1:7">
      <c r="A53" s="145" t="s">
        <v>244</v>
      </c>
      <c r="B53" s="146" t="s">
        <v>262</v>
      </c>
      <c r="C53" s="147" t="s">
        <v>245</v>
      </c>
      <c r="D53" s="148">
        <v>0</v>
      </c>
      <c r="E53" s="149">
        <v>3.2</v>
      </c>
      <c r="F53" s="149">
        <v>3.2</v>
      </c>
      <c r="G53" s="149">
        <v>3.2</v>
      </c>
    </row>
    <row r="54" spans="1:7">
      <c r="A54" s="145" t="s">
        <v>257</v>
      </c>
      <c r="B54" s="146" t="s">
        <v>262</v>
      </c>
      <c r="C54" s="147" t="s">
        <v>245</v>
      </c>
      <c r="D54" s="148">
        <v>702</v>
      </c>
      <c r="E54" s="149">
        <v>3.2</v>
      </c>
      <c r="F54" s="149">
        <v>3.2</v>
      </c>
      <c r="G54" s="149">
        <v>3.2</v>
      </c>
    </row>
    <row r="55" spans="1:7" ht="31.5">
      <c r="A55" s="145" t="s">
        <v>263</v>
      </c>
      <c r="B55" s="146" t="s">
        <v>264</v>
      </c>
      <c r="C55" s="147" t="s">
        <v>227</v>
      </c>
      <c r="D55" s="148">
        <v>0</v>
      </c>
      <c r="E55" s="149">
        <v>123</v>
      </c>
      <c r="F55" s="149">
        <v>123</v>
      </c>
      <c r="G55" s="149">
        <v>123</v>
      </c>
    </row>
    <row r="56" spans="1:7" ht="78" customHeight="1">
      <c r="A56" s="145" t="s">
        <v>248</v>
      </c>
      <c r="B56" s="146" t="s">
        <v>264</v>
      </c>
      <c r="C56" s="147" t="s">
        <v>249</v>
      </c>
      <c r="D56" s="148">
        <v>0</v>
      </c>
      <c r="E56" s="149">
        <v>123</v>
      </c>
      <c r="F56" s="149">
        <v>123</v>
      </c>
      <c r="G56" s="149">
        <v>123</v>
      </c>
    </row>
    <row r="57" spans="1:7">
      <c r="A57" s="145" t="s">
        <v>257</v>
      </c>
      <c r="B57" s="146" t="s">
        <v>264</v>
      </c>
      <c r="C57" s="147" t="s">
        <v>249</v>
      </c>
      <c r="D57" s="148">
        <v>702</v>
      </c>
      <c r="E57" s="149">
        <v>123</v>
      </c>
      <c r="F57" s="149">
        <v>123</v>
      </c>
      <c r="G57" s="149">
        <v>123</v>
      </c>
    </row>
    <row r="58" spans="1:7" ht="31.5">
      <c r="A58" s="145" t="s">
        <v>265</v>
      </c>
      <c r="B58" s="146" t="s">
        <v>266</v>
      </c>
      <c r="C58" s="147" t="s">
        <v>227</v>
      </c>
      <c r="D58" s="148">
        <v>0</v>
      </c>
      <c r="E58" s="149">
        <v>15</v>
      </c>
      <c r="F58" s="149">
        <v>15</v>
      </c>
      <c r="G58" s="149">
        <v>15</v>
      </c>
    </row>
    <row r="59" spans="1:7" ht="31.5">
      <c r="A59" s="145" t="s">
        <v>234</v>
      </c>
      <c r="B59" s="146" t="s">
        <v>266</v>
      </c>
      <c r="C59" s="147" t="s">
        <v>235</v>
      </c>
      <c r="D59" s="148">
        <v>0</v>
      </c>
      <c r="E59" s="149">
        <v>15</v>
      </c>
      <c r="F59" s="149">
        <v>15</v>
      </c>
      <c r="G59" s="149">
        <v>15</v>
      </c>
    </row>
    <row r="60" spans="1:7">
      <c r="A60" s="145" t="s">
        <v>257</v>
      </c>
      <c r="B60" s="146" t="s">
        <v>266</v>
      </c>
      <c r="C60" s="147" t="s">
        <v>235</v>
      </c>
      <c r="D60" s="148">
        <v>702</v>
      </c>
      <c r="E60" s="149">
        <v>15</v>
      </c>
      <c r="F60" s="149">
        <v>15</v>
      </c>
      <c r="G60" s="149">
        <v>15</v>
      </c>
    </row>
    <row r="61" spans="1:7" ht="31.5">
      <c r="A61" s="145" t="s">
        <v>267</v>
      </c>
      <c r="B61" s="146" t="s">
        <v>268</v>
      </c>
      <c r="C61" s="147" t="s">
        <v>227</v>
      </c>
      <c r="D61" s="148">
        <v>0</v>
      </c>
      <c r="E61" s="149">
        <v>102.1</v>
      </c>
      <c r="F61" s="149">
        <v>102.1</v>
      </c>
      <c r="G61" s="149">
        <v>102.1</v>
      </c>
    </row>
    <row r="62" spans="1:7" ht="31.5">
      <c r="A62" s="145" t="s">
        <v>234</v>
      </c>
      <c r="B62" s="146" t="s">
        <v>268</v>
      </c>
      <c r="C62" s="147" t="s">
        <v>235</v>
      </c>
      <c r="D62" s="148">
        <v>0</v>
      </c>
      <c r="E62" s="149">
        <v>102.1</v>
      </c>
      <c r="F62" s="149">
        <v>102.1</v>
      </c>
      <c r="G62" s="149">
        <v>102.1</v>
      </c>
    </row>
    <row r="63" spans="1:7">
      <c r="A63" s="145" t="s">
        <v>257</v>
      </c>
      <c r="B63" s="146" t="s">
        <v>268</v>
      </c>
      <c r="C63" s="147" t="s">
        <v>235</v>
      </c>
      <c r="D63" s="148">
        <v>702</v>
      </c>
      <c r="E63" s="149">
        <v>102.1</v>
      </c>
      <c r="F63" s="149">
        <v>102.1</v>
      </c>
      <c r="G63" s="149">
        <v>102.1</v>
      </c>
    </row>
    <row r="64" spans="1:7" ht="31.5">
      <c r="A64" s="145" t="s">
        <v>239</v>
      </c>
      <c r="B64" s="146" t="s">
        <v>269</v>
      </c>
      <c r="C64" s="147" t="s">
        <v>227</v>
      </c>
      <c r="D64" s="148">
        <v>0</v>
      </c>
      <c r="E64" s="149">
        <v>104.6</v>
      </c>
      <c r="F64" s="149">
        <v>104.6</v>
      </c>
      <c r="G64" s="149">
        <v>104.6</v>
      </c>
    </row>
    <row r="65" spans="1:7" ht="31.5">
      <c r="A65" s="145" t="s">
        <v>234</v>
      </c>
      <c r="B65" s="146" t="s">
        <v>269</v>
      </c>
      <c r="C65" s="147" t="s">
        <v>235</v>
      </c>
      <c r="D65" s="148">
        <v>0</v>
      </c>
      <c r="E65" s="149">
        <v>104.6</v>
      </c>
      <c r="F65" s="149">
        <v>104.6</v>
      </c>
      <c r="G65" s="149">
        <v>104.6</v>
      </c>
    </row>
    <row r="66" spans="1:7" ht="31.5">
      <c r="A66" s="145" t="s">
        <v>241</v>
      </c>
      <c r="B66" s="146" t="s">
        <v>269</v>
      </c>
      <c r="C66" s="147" t="s">
        <v>235</v>
      </c>
      <c r="D66" s="148">
        <v>705</v>
      </c>
      <c r="E66" s="149">
        <v>104.6</v>
      </c>
      <c r="F66" s="149">
        <v>104.6</v>
      </c>
      <c r="G66" s="149">
        <v>104.6</v>
      </c>
    </row>
    <row r="67" spans="1:7" ht="31.5">
      <c r="A67" s="145" t="s">
        <v>242</v>
      </c>
      <c r="B67" s="146" t="s">
        <v>270</v>
      </c>
      <c r="C67" s="147" t="s">
        <v>227</v>
      </c>
      <c r="D67" s="148">
        <v>0</v>
      </c>
      <c r="E67" s="149">
        <v>23675.4</v>
      </c>
      <c r="F67" s="149">
        <v>18958.400000000001</v>
      </c>
      <c r="G67" s="149">
        <v>20755.900000000001</v>
      </c>
    </row>
    <row r="68" spans="1:7" ht="31.5">
      <c r="A68" s="145" t="s">
        <v>234</v>
      </c>
      <c r="B68" s="146" t="s">
        <v>270</v>
      </c>
      <c r="C68" s="147" t="s">
        <v>235</v>
      </c>
      <c r="D68" s="148">
        <v>0</v>
      </c>
      <c r="E68" s="149">
        <v>22290.799999999999</v>
      </c>
      <c r="F68" s="149">
        <v>17573.8</v>
      </c>
      <c r="G68" s="149">
        <v>19371.2</v>
      </c>
    </row>
    <row r="69" spans="1:7">
      <c r="A69" s="145" t="s">
        <v>257</v>
      </c>
      <c r="B69" s="146" t="s">
        <v>270</v>
      </c>
      <c r="C69" s="147" t="s">
        <v>235</v>
      </c>
      <c r="D69" s="148">
        <v>702</v>
      </c>
      <c r="E69" s="149">
        <v>22290.799999999999</v>
      </c>
      <c r="F69" s="149">
        <v>17573.8</v>
      </c>
      <c r="G69" s="149">
        <v>19371.2</v>
      </c>
    </row>
    <row r="70" spans="1:7">
      <c r="A70" s="145" t="s">
        <v>244</v>
      </c>
      <c r="B70" s="146" t="s">
        <v>270</v>
      </c>
      <c r="C70" s="147" t="s">
        <v>245</v>
      </c>
      <c r="D70" s="148">
        <v>0</v>
      </c>
      <c r="E70" s="149">
        <v>1384.6</v>
      </c>
      <c r="F70" s="149">
        <v>1384.6</v>
      </c>
      <c r="G70" s="149">
        <v>1384.7</v>
      </c>
    </row>
    <row r="71" spans="1:7">
      <c r="A71" s="145" t="s">
        <v>257</v>
      </c>
      <c r="B71" s="146" t="s">
        <v>270</v>
      </c>
      <c r="C71" s="147" t="s">
        <v>245</v>
      </c>
      <c r="D71" s="148">
        <v>702</v>
      </c>
      <c r="E71" s="149">
        <v>1384.6</v>
      </c>
      <c r="F71" s="149">
        <v>1384.6</v>
      </c>
      <c r="G71" s="149">
        <v>1384.7</v>
      </c>
    </row>
    <row r="72" spans="1:7" ht="141.75">
      <c r="A72" s="145" t="s">
        <v>271</v>
      </c>
      <c r="B72" s="146" t="s">
        <v>272</v>
      </c>
      <c r="C72" s="147" t="s">
        <v>227</v>
      </c>
      <c r="D72" s="148">
        <v>0</v>
      </c>
      <c r="E72" s="149">
        <v>624161.9</v>
      </c>
      <c r="F72" s="149">
        <v>579838.19999999995</v>
      </c>
      <c r="G72" s="149">
        <v>579838.19999999995</v>
      </c>
    </row>
    <row r="73" spans="1:7" ht="78" customHeight="1">
      <c r="A73" s="145" t="s">
        <v>248</v>
      </c>
      <c r="B73" s="146" t="s">
        <v>272</v>
      </c>
      <c r="C73" s="147" t="s">
        <v>249</v>
      </c>
      <c r="D73" s="148">
        <v>0</v>
      </c>
      <c r="E73" s="149">
        <v>615455.9</v>
      </c>
      <c r="F73" s="149">
        <v>571132.19999999995</v>
      </c>
      <c r="G73" s="149">
        <v>571132.19999999995</v>
      </c>
    </row>
    <row r="74" spans="1:7">
      <c r="A74" s="145" t="s">
        <v>257</v>
      </c>
      <c r="B74" s="146" t="s">
        <v>272</v>
      </c>
      <c r="C74" s="147" t="s">
        <v>249</v>
      </c>
      <c r="D74" s="148">
        <v>702</v>
      </c>
      <c r="E74" s="149">
        <v>615455.9</v>
      </c>
      <c r="F74" s="149">
        <v>571132.19999999995</v>
      </c>
      <c r="G74" s="149">
        <v>571132.19999999995</v>
      </c>
    </row>
    <row r="75" spans="1:7" ht="31.5">
      <c r="A75" s="145" t="s">
        <v>234</v>
      </c>
      <c r="B75" s="146" t="s">
        <v>272</v>
      </c>
      <c r="C75" s="147" t="s">
        <v>235</v>
      </c>
      <c r="D75" s="148">
        <v>0</v>
      </c>
      <c r="E75" s="149">
        <v>8706</v>
      </c>
      <c r="F75" s="149">
        <v>8706</v>
      </c>
      <c r="G75" s="149">
        <v>8706</v>
      </c>
    </row>
    <row r="76" spans="1:7">
      <c r="A76" s="145" t="s">
        <v>257</v>
      </c>
      <c r="B76" s="146" t="s">
        <v>272</v>
      </c>
      <c r="C76" s="147" t="s">
        <v>235</v>
      </c>
      <c r="D76" s="148">
        <v>702</v>
      </c>
      <c r="E76" s="149">
        <v>8706</v>
      </c>
      <c r="F76" s="149">
        <v>8706</v>
      </c>
      <c r="G76" s="149">
        <v>8706</v>
      </c>
    </row>
    <row r="77" spans="1:7" ht="63">
      <c r="A77" s="145" t="s">
        <v>273</v>
      </c>
      <c r="B77" s="146" t="s">
        <v>274</v>
      </c>
      <c r="C77" s="147" t="s">
        <v>227</v>
      </c>
      <c r="D77" s="148">
        <v>0</v>
      </c>
      <c r="E77" s="149">
        <v>16113.6</v>
      </c>
      <c r="F77" s="149">
        <v>16113.6</v>
      </c>
      <c r="G77" s="149">
        <v>16113.6</v>
      </c>
    </row>
    <row r="78" spans="1:7" ht="31.5">
      <c r="A78" s="145" t="s">
        <v>234</v>
      </c>
      <c r="B78" s="146" t="s">
        <v>274</v>
      </c>
      <c r="C78" s="147" t="s">
        <v>235</v>
      </c>
      <c r="D78" s="148">
        <v>0</v>
      </c>
      <c r="E78" s="149">
        <v>16113.6</v>
      </c>
      <c r="F78" s="149">
        <v>16113.6</v>
      </c>
      <c r="G78" s="149">
        <v>16113.6</v>
      </c>
    </row>
    <row r="79" spans="1:7">
      <c r="A79" s="145" t="s">
        <v>275</v>
      </c>
      <c r="B79" s="146" t="s">
        <v>274</v>
      </c>
      <c r="C79" s="147" t="s">
        <v>235</v>
      </c>
      <c r="D79" s="148">
        <v>1004</v>
      </c>
      <c r="E79" s="149">
        <v>16113.6</v>
      </c>
      <c r="F79" s="149">
        <v>16113.6</v>
      </c>
      <c r="G79" s="149">
        <v>16113.6</v>
      </c>
    </row>
    <row r="80" spans="1:7" ht="47.25">
      <c r="A80" s="145" t="s">
        <v>276</v>
      </c>
      <c r="B80" s="146" t="s">
        <v>277</v>
      </c>
      <c r="C80" s="147" t="s">
        <v>227</v>
      </c>
      <c r="D80" s="148">
        <v>0</v>
      </c>
      <c r="E80" s="149">
        <v>466.5</v>
      </c>
      <c r="F80" s="149">
        <v>466.5</v>
      </c>
      <c r="G80" s="149">
        <v>466.5</v>
      </c>
    </row>
    <row r="81" spans="1:7" ht="31.5">
      <c r="A81" s="145" t="s">
        <v>234</v>
      </c>
      <c r="B81" s="146" t="s">
        <v>277</v>
      </c>
      <c r="C81" s="147" t="s">
        <v>235</v>
      </c>
      <c r="D81" s="148">
        <v>0</v>
      </c>
      <c r="E81" s="149">
        <v>239.4</v>
      </c>
      <c r="F81" s="149">
        <v>239.4</v>
      </c>
      <c r="G81" s="149">
        <v>239.4</v>
      </c>
    </row>
    <row r="82" spans="1:7">
      <c r="A82" s="145" t="s">
        <v>257</v>
      </c>
      <c r="B82" s="146" t="s">
        <v>277</v>
      </c>
      <c r="C82" s="147" t="s">
        <v>235</v>
      </c>
      <c r="D82" s="148">
        <v>702</v>
      </c>
      <c r="E82" s="149">
        <v>239.4</v>
      </c>
      <c r="F82" s="149">
        <v>239.4</v>
      </c>
      <c r="G82" s="149">
        <v>239.4</v>
      </c>
    </row>
    <row r="83" spans="1:7" ht="31.5">
      <c r="A83" s="145" t="s">
        <v>278</v>
      </c>
      <c r="B83" s="146" t="s">
        <v>277</v>
      </c>
      <c r="C83" s="147" t="s">
        <v>279</v>
      </c>
      <c r="D83" s="148">
        <v>0</v>
      </c>
      <c r="E83" s="149">
        <v>227.1</v>
      </c>
      <c r="F83" s="149">
        <v>227.1</v>
      </c>
      <c r="G83" s="149">
        <v>227.1</v>
      </c>
    </row>
    <row r="84" spans="1:7">
      <c r="A84" s="145" t="s">
        <v>257</v>
      </c>
      <c r="B84" s="146" t="s">
        <v>277</v>
      </c>
      <c r="C84" s="147" t="s">
        <v>279</v>
      </c>
      <c r="D84" s="148">
        <v>702</v>
      </c>
      <c r="E84" s="149">
        <v>227.1</v>
      </c>
      <c r="F84" s="149">
        <v>227.1</v>
      </c>
      <c r="G84" s="149">
        <v>227.1</v>
      </c>
    </row>
    <row r="85" spans="1:7" ht="78.75">
      <c r="A85" s="145" t="s">
        <v>280</v>
      </c>
      <c r="B85" s="146" t="s">
        <v>281</v>
      </c>
      <c r="C85" s="147" t="s">
        <v>227</v>
      </c>
      <c r="D85" s="148">
        <v>0</v>
      </c>
      <c r="E85" s="149">
        <v>26638.1</v>
      </c>
      <c r="F85" s="149">
        <v>26629.9</v>
      </c>
      <c r="G85" s="149">
        <v>25947.5</v>
      </c>
    </row>
    <row r="86" spans="1:7" ht="31.5">
      <c r="A86" s="145" t="s">
        <v>234</v>
      </c>
      <c r="B86" s="146" t="s">
        <v>281</v>
      </c>
      <c r="C86" s="147" t="s">
        <v>235</v>
      </c>
      <c r="D86" s="148">
        <v>0</v>
      </c>
      <c r="E86" s="149">
        <v>26638.1</v>
      </c>
      <c r="F86" s="149">
        <v>26629.9</v>
      </c>
      <c r="G86" s="149">
        <v>25947.5</v>
      </c>
    </row>
    <row r="87" spans="1:7">
      <c r="A87" s="145" t="s">
        <v>257</v>
      </c>
      <c r="B87" s="146" t="s">
        <v>281</v>
      </c>
      <c r="C87" s="147" t="s">
        <v>235</v>
      </c>
      <c r="D87" s="148">
        <v>702</v>
      </c>
      <c r="E87" s="149">
        <v>26638.1</v>
      </c>
      <c r="F87" s="149">
        <v>26629.9</v>
      </c>
      <c r="G87" s="149">
        <v>25947.5</v>
      </c>
    </row>
    <row r="88" spans="1:7" ht="31.5">
      <c r="A88" s="145" t="s">
        <v>282</v>
      </c>
      <c r="B88" s="146" t="s">
        <v>283</v>
      </c>
      <c r="C88" s="147" t="s">
        <v>227</v>
      </c>
      <c r="D88" s="148">
        <v>0</v>
      </c>
      <c r="E88" s="149">
        <v>2265.1999999999998</v>
      </c>
      <c r="F88" s="149">
        <v>0</v>
      </c>
      <c r="G88" s="149">
        <v>0</v>
      </c>
    </row>
    <row r="89" spans="1:7" ht="31.5">
      <c r="A89" s="145" t="s">
        <v>234</v>
      </c>
      <c r="B89" s="146" t="s">
        <v>283</v>
      </c>
      <c r="C89" s="147" t="s">
        <v>235</v>
      </c>
      <c r="D89" s="148">
        <v>0</v>
      </c>
      <c r="E89" s="149">
        <v>2265.1999999999998</v>
      </c>
      <c r="F89" s="149">
        <v>0</v>
      </c>
      <c r="G89" s="149">
        <v>0</v>
      </c>
    </row>
    <row r="90" spans="1:7">
      <c r="A90" s="145" t="s">
        <v>257</v>
      </c>
      <c r="B90" s="146" t="s">
        <v>283</v>
      </c>
      <c r="C90" s="147" t="s">
        <v>235</v>
      </c>
      <c r="D90" s="148">
        <v>702</v>
      </c>
      <c r="E90" s="149">
        <v>2265.1999999999998</v>
      </c>
      <c r="F90" s="149">
        <v>0</v>
      </c>
      <c r="G90" s="149">
        <v>0</v>
      </c>
    </row>
    <row r="91" spans="1:7" ht="31.5">
      <c r="A91" s="145" t="s">
        <v>250</v>
      </c>
      <c r="B91" s="146" t="s">
        <v>284</v>
      </c>
      <c r="C91" s="147" t="s">
        <v>227</v>
      </c>
      <c r="D91" s="148">
        <v>0</v>
      </c>
      <c r="E91" s="149">
        <v>7214.4</v>
      </c>
      <c r="F91" s="149">
        <v>18000</v>
      </c>
      <c r="G91" s="149">
        <v>8000</v>
      </c>
    </row>
    <row r="92" spans="1:7" ht="31.5">
      <c r="A92" s="145" t="s">
        <v>234</v>
      </c>
      <c r="B92" s="146" t="s">
        <v>284</v>
      </c>
      <c r="C92" s="147" t="s">
        <v>235</v>
      </c>
      <c r="D92" s="148">
        <v>0</v>
      </c>
      <c r="E92" s="149">
        <v>7214.4</v>
      </c>
      <c r="F92" s="149">
        <v>18000</v>
      </c>
      <c r="G92" s="149">
        <v>8000</v>
      </c>
    </row>
    <row r="93" spans="1:7">
      <c r="A93" s="145" t="s">
        <v>257</v>
      </c>
      <c r="B93" s="146" t="s">
        <v>284</v>
      </c>
      <c r="C93" s="147" t="s">
        <v>235</v>
      </c>
      <c r="D93" s="148">
        <v>702</v>
      </c>
      <c r="E93" s="149">
        <v>7214.4</v>
      </c>
      <c r="F93" s="149">
        <v>18000</v>
      </c>
      <c r="G93" s="149">
        <v>8000</v>
      </c>
    </row>
    <row r="94" spans="1:7" ht="63">
      <c r="A94" s="145" t="s">
        <v>285</v>
      </c>
      <c r="B94" s="146" t="s">
        <v>286</v>
      </c>
      <c r="C94" s="147" t="s">
        <v>227</v>
      </c>
      <c r="D94" s="148">
        <v>0</v>
      </c>
      <c r="E94" s="149">
        <v>4400</v>
      </c>
      <c r="F94" s="149">
        <v>0</v>
      </c>
      <c r="G94" s="149">
        <v>0</v>
      </c>
    </row>
    <row r="95" spans="1:7" ht="31.5">
      <c r="A95" s="145" t="s">
        <v>234</v>
      </c>
      <c r="B95" s="146" t="s">
        <v>286</v>
      </c>
      <c r="C95" s="147" t="s">
        <v>235</v>
      </c>
      <c r="D95" s="148">
        <v>0</v>
      </c>
      <c r="E95" s="149">
        <v>4400</v>
      </c>
      <c r="F95" s="149">
        <v>0</v>
      </c>
      <c r="G95" s="149">
        <v>0</v>
      </c>
    </row>
    <row r="96" spans="1:7">
      <c r="A96" s="145" t="s">
        <v>257</v>
      </c>
      <c r="B96" s="146" t="s">
        <v>286</v>
      </c>
      <c r="C96" s="147" t="s">
        <v>235</v>
      </c>
      <c r="D96" s="148">
        <v>702</v>
      </c>
      <c r="E96" s="149">
        <v>4400</v>
      </c>
      <c r="F96" s="149">
        <v>0</v>
      </c>
      <c r="G96" s="149">
        <v>0</v>
      </c>
    </row>
    <row r="97" spans="1:7" ht="78.75">
      <c r="A97" s="145" t="s">
        <v>252</v>
      </c>
      <c r="B97" s="146" t="s">
        <v>287</v>
      </c>
      <c r="C97" s="147" t="s">
        <v>227</v>
      </c>
      <c r="D97" s="148">
        <v>0</v>
      </c>
      <c r="E97" s="149">
        <v>0</v>
      </c>
      <c r="F97" s="149">
        <v>7420</v>
      </c>
      <c r="G97" s="149">
        <v>0</v>
      </c>
    </row>
    <row r="98" spans="1:7" ht="31.5">
      <c r="A98" s="145" t="s">
        <v>234</v>
      </c>
      <c r="B98" s="146" t="s">
        <v>287</v>
      </c>
      <c r="C98" s="147" t="s">
        <v>235</v>
      </c>
      <c r="D98" s="148">
        <v>0</v>
      </c>
      <c r="E98" s="149">
        <v>0</v>
      </c>
      <c r="F98" s="149">
        <v>7420</v>
      </c>
      <c r="G98" s="149">
        <v>0</v>
      </c>
    </row>
    <row r="99" spans="1:7">
      <c r="A99" s="145" t="s">
        <v>257</v>
      </c>
      <c r="B99" s="146" t="s">
        <v>287</v>
      </c>
      <c r="C99" s="147" t="s">
        <v>235</v>
      </c>
      <c r="D99" s="148">
        <v>702</v>
      </c>
      <c r="E99" s="149">
        <v>0</v>
      </c>
      <c r="F99" s="149">
        <v>7420</v>
      </c>
      <c r="G99" s="149">
        <v>0</v>
      </c>
    </row>
    <row r="100" spans="1:7" ht="63">
      <c r="A100" s="145" t="s">
        <v>288</v>
      </c>
      <c r="B100" s="146" t="s">
        <v>289</v>
      </c>
      <c r="C100" s="147" t="s">
        <v>227</v>
      </c>
      <c r="D100" s="148">
        <v>0</v>
      </c>
      <c r="E100" s="149">
        <v>2203.3000000000002</v>
      </c>
      <c r="F100" s="149">
        <v>3325.8</v>
      </c>
      <c r="G100" s="149">
        <v>3321.5</v>
      </c>
    </row>
    <row r="101" spans="1:7" ht="31.5">
      <c r="A101" s="145" t="s">
        <v>234</v>
      </c>
      <c r="B101" s="146" t="s">
        <v>289</v>
      </c>
      <c r="C101" s="147" t="s">
        <v>235</v>
      </c>
      <c r="D101" s="148">
        <v>0</v>
      </c>
      <c r="E101" s="149">
        <v>2203.3000000000002</v>
      </c>
      <c r="F101" s="149">
        <v>3325.8</v>
      </c>
      <c r="G101" s="149">
        <v>3321.5</v>
      </c>
    </row>
    <row r="102" spans="1:7">
      <c r="A102" s="145" t="s">
        <v>257</v>
      </c>
      <c r="B102" s="146" t="s">
        <v>289</v>
      </c>
      <c r="C102" s="147" t="s">
        <v>235</v>
      </c>
      <c r="D102" s="148">
        <v>702</v>
      </c>
      <c r="E102" s="149">
        <v>2203.3000000000002</v>
      </c>
      <c r="F102" s="149">
        <v>3325.8</v>
      </c>
      <c r="G102" s="149">
        <v>3321.5</v>
      </c>
    </row>
    <row r="103" spans="1:7" ht="78.75">
      <c r="A103" s="145" t="s">
        <v>290</v>
      </c>
      <c r="B103" s="146" t="s">
        <v>291</v>
      </c>
      <c r="C103" s="147" t="s">
        <v>227</v>
      </c>
      <c r="D103" s="148">
        <v>0</v>
      </c>
      <c r="E103" s="149">
        <v>11926.1</v>
      </c>
      <c r="F103" s="149">
        <v>11627.3</v>
      </c>
      <c r="G103" s="149">
        <v>11279.6</v>
      </c>
    </row>
    <row r="104" spans="1:7" ht="31.5">
      <c r="A104" s="145" t="s">
        <v>234</v>
      </c>
      <c r="B104" s="146" t="s">
        <v>291</v>
      </c>
      <c r="C104" s="147" t="s">
        <v>235</v>
      </c>
      <c r="D104" s="148">
        <v>0</v>
      </c>
      <c r="E104" s="149">
        <v>11326.1</v>
      </c>
      <c r="F104" s="149">
        <v>11027.3</v>
      </c>
      <c r="G104" s="149">
        <v>10679.6</v>
      </c>
    </row>
    <row r="105" spans="1:7">
      <c r="A105" s="145" t="s">
        <v>257</v>
      </c>
      <c r="B105" s="146" t="s">
        <v>291</v>
      </c>
      <c r="C105" s="147" t="s">
        <v>235</v>
      </c>
      <c r="D105" s="148">
        <v>702</v>
      </c>
      <c r="E105" s="149">
        <v>11326.1</v>
      </c>
      <c r="F105" s="149">
        <v>11027.3</v>
      </c>
      <c r="G105" s="149">
        <v>10679.6</v>
      </c>
    </row>
    <row r="106" spans="1:7" ht="31.5">
      <c r="A106" s="145" t="s">
        <v>278</v>
      </c>
      <c r="B106" s="146" t="s">
        <v>291</v>
      </c>
      <c r="C106" s="147" t="s">
        <v>279</v>
      </c>
      <c r="D106" s="148">
        <v>0</v>
      </c>
      <c r="E106" s="149">
        <v>600</v>
      </c>
      <c r="F106" s="149">
        <v>600</v>
      </c>
      <c r="G106" s="149">
        <v>600</v>
      </c>
    </row>
    <row r="107" spans="1:7">
      <c r="A107" s="145" t="s">
        <v>257</v>
      </c>
      <c r="B107" s="146" t="s">
        <v>291</v>
      </c>
      <c r="C107" s="147" t="s">
        <v>279</v>
      </c>
      <c r="D107" s="148">
        <v>702</v>
      </c>
      <c r="E107" s="149">
        <v>600</v>
      </c>
      <c r="F107" s="149">
        <v>600</v>
      </c>
      <c r="G107" s="149">
        <v>600</v>
      </c>
    </row>
    <row r="108" spans="1:7" ht="31.5">
      <c r="A108" s="145" t="s">
        <v>292</v>
      </c>
      <c r="B108" s="146" t="s">
        <v>293</v>
      </c>
      <c r="C108" s="147" t="s">
        <v>227</v>
      </c>
      <c r="D108" s="148">
        <v>0</v>
      </c>
      <c r="E108" s="149">
        <v>54840.4</v>
      </c>
      <c r="F108" s="149">
        <v>52929.599999999999</v>
      </c>
      <c r="G108" s="149">
        <v>58348.4</v>
      </c>
    </row>
    <row r="109" spans="1:7" ht="31.5" customHeight="1">
      <c r="A109" s="145" t="s">
        <v>232</v>
      </c>
      <c r="B109" s="146" t="s">
        <v>294</v>
      </c>
      <c r="C109" s="147" t="s">
        <v>227</v>
      </c>
      <c r="D109" s="148">
        <v>0</v>
      </c>
      <c r="E109" s="149">
        <v>109.7</v>
      </c>
      <c r="F109" s="149">
        <v>109.7</v>
      </c>
      <c r="G109" s="149">
        <v>109.7</v>
      </c>
    </row>
    <row r="110" spans="1:7" ht="31.5">
      <c r="A110" s="145" t="s">
        <v>234</v>
      </c>
      <c r="B110" s="146" t="s">
        <v>294</v>
      </c>
      <c r="C110" s="147" t="s">
        <v>235</v>
      </c>
      <c r="D110" s="148">
        <v>0</v>
      </c>
      <c r="E110" s="149">
        <v>109.7</v>
      </c>
      <c r="F110" s="149">
        <v>109.7</v>
      </c>
      <c r="G110" s="149">
        <v>109.7</v>
      </c>
    </row>
    <row r="111" spans="1:7">
      <c r="A111" s="145" t="s">
        <v>295</v>
      </c>
      <c r="B111" s="146" t="s">
        <v>294</v>
      </c>
      <c r="C111" s="147" t="s">
        <v>235</v>
      </c>
      <c r="D111" s="148">
        <v>703</v>
      </c>
      <c r="E111" s="149">
        <v>109.7</v>
      </c>
      <c r="F111" s="149">
        <v>109.7</v>
      </c>
      <c r="G111" s="149">
        <v>109.7</v>
      </c>
    </row>
    <row r="112" spans="1:7" ht="31.5">
      <c r="A112" s="145" t="s">
        <v>239</v>
      </c>
      <c r="B112" s="146" t="s">
        <v>296</v>
      </c>
      <c r="C112" s="147" t="s">
        <v>227</v>
      </c>
      <c r="D112" s="148">
        <v>0</v>
      </c>
      <c r="E112" s="149">
        <v>6.5</v>
      </c>
      <c r="F112" s="149">
        <v>6.5</v>
      </c>
      <c r="G112" s="149">
        <v>6.5</v>
      </c>
    </row>
    <row r="113" spans="1:7" ht="31.5">
      <c r="A113" s="145" t="s">
        <v>234</v>
      </c>
      <c r="B113" s="146" t="s">
        <v>296</v>
      </c>
      <c r="C113" s="147" t="s">
        <v>235</v>
      </c>
      <c r="D113" s="148">
        <v>0</v>
      </c>
      <c r="E113" s="149">
        <v>6.5</v>
      </c>
      <c r="F113" s="149">
        <v>6.5</v>
      </c>
      <c r="G113" s="149">
        <v>6.5</v>
      </c>
    </row>
    <row r="114" spans="1:7" ht="31.5">
      <c r="A114" s="145" t="s">
        <v>241</v>
      </c>
      <c r="B114" s="146" t="s">
        <v>296</v>
      </c>
      <c r="C114" s="147" t="s">
        <v>235</v>
      </c>
      <c r="D114" s="148">
        <v>705</v>
      </c>
      <c r="E114" s="149">
        <v>6.5</v>
      </c>
      <c r="F114" s="149">
        <v>6.5</v>
      </c>
      <c r="G114" s="149">
        <v>6.5</v>
      </c>
    </row>
    <row r="115" spans="1:7" ht="31.5">
      <c r="A115" s="145" t="s">
        <v>242</v>
      </c>
      <c r="B115" s="146" t="s">
        <v>297</v>
      </c>
      <c r="C115" s="147" t="s">
        <v>227</v>
      </c>
      <c r="D115" s="148">
        <v>0</v>
      </c>
      <c r="E115" s="149">
        <v>1762.1</v>
      </c>
      <c r="F115" s="149">
        <v>1630.2</v>
      </c>
      <c r="G115" s="149">
        <v>1444.3</v>
      </c>
    </row>
    <row r="116" spans="1:7" ht="31.5">
      <c r="A116" s="145" t="s">
        <v>234</v>
      </c>
      <c r="B116" s="146" t="s">
        <v>297</v>
      </c>
      <c r="C116" s="147" t="s">
        <v>235</v>
      </c>
      <c r="D116" s="148">
        <v>0</v>
      </c>
      <c r="E116" s="149">
        <v>1705.6</v>
      </c>
      <c r="F116" s="149">
        <v>1573.7</v>
      </c>
      <c r="G116" s="149">
        <v>1387.8</v>
      </c>
    </row>
    <row r="117" spans="1:7">
      <c r="A117" s="145" t="s">
        <v>295</v>
      </c>
      <c r="B117" s="146" t="s">
        <v>297</v>
      </c>
      <c r="C117" s="147" t="s">
        <v>235</v>
      </c>
      <c r="D117" s="148">
        <v>703</v>
      </c>
      <c r="E117" s="149">
        <v>1705.6</v>
      </c>
      <c r="F117" s="149">
        <v>1573.7</v>
      </c>
      <c r="G117" s="149">
        <v>1387.8</v>
      </c>
    </row>
    <row r="118" spans="1:7">
      <c r="A118" s="145" t="s">
        <v>244</v>
      </c>
      <c r="B118" s="146" t="s">
        <v>297</v>
      </c>
      <c r="C118" s="147" t="s">
        <v>245</v>
      </c>
      <c r="D118" s="148">
        <v>0</v>
      </c>
      <c r="E118" s="149">
        <v>56.5</v>
      </c>
      <c r="F118" s="149">
        <v>56.5</v>
      </c>
      <c r="G118" s="149">
        <v>56.5</v>
      </c>
    </row>
    <row r="119" spans="1:7">
      <c r="A119" s="145" t="s">
        <v>295</v>
      </c>
      <c r="B119" s="146" t="s">
        <v>297</v>
      </c>
      <c r="C119" s="147" t="s">
        <v>245</v>
      </c>
      <c r="D119" s="148">
        <v>703</v>
      </c>
      <c r="E119" s="149">
        <v>56.5</v>
      </c>
      <c r="F119" s="149">
        <v>56.5</v>
      </c>
      <c r="G119" s="149">
        <v>56.5</v>
      </c>
    </row>
    <row r="120" spans="1:7" ht="204" customHeight="1">
      <c r="A120" s="145" t="s">
        <v>298</v>
      </c>
      <c r="B120" s="146" t="s">
        <v>299</v>
      </c>
      <c r="C120" s="147" t="s">
        <v>227</v>
      </c>
      <c r="D120" s="148">
        <v>0</v>
      </c>
      <c r="E120" s="149">
        <v>52962.1</v>
      </c>
      <c r="F120" s="149">
        <v>51183.199999999997</v>
      </c>
      <c r="G120" s="149">
        <v>56787.9</v>
      </c>
    </row>
    <row r="121" spans="1:7" ht="78" customHeight="1">
      <c r="A121" s="145" t="s">
        <v>248</v>
      </c>
      <c r="B121" s="146" t="s">
        <v>299</v>
      </c>
      <c r="C121" s="147" t="s">
        <v>249</v>
      </c>
      <c r="D121" s="148">
        <v>0</v>
      </c>
      <c r="E121" s="149">
        <v>52962.1</v>
      </c>
      <c r="F121" s="149">
        <v>51183.199999999997</v>
      </c>
      <c r="G121" s="149">
        <v>56787.9</v>
      </c>
    </row>
    <row r="122" spans="1:7">
      <c r="A122" s="145" t="s">
        <v>295</v>
      </c>
      <c r="B122" s="146" t="s">
        <v>299</v>
      </c>
      <c r="C122" s="147" t="s">
        <v>249</v>
      </c>
      <c r="D122" s="148">
        <v>703</v>
      </c>
      <c r="E122" s="149">
        <v>52962.1</v>
      </c>
      <c r="F122" s="149">
        <v>51183.199999999997</v>
      </c>
      <c r="G122" s="149">
        <v>56787.9</v>
      </c>
    </row>
    <row r="123" spans="1:7" ht="47.25">
      <c r="A123" s="145" t="s">
        <v>300</v>
      </c>
      <c r="B123" s="146" t="s">
        <v>301</v>
      </c>
      <c r="C123" s="147" t="s">
        <v>227</v>
      </c>
      <c r="D123" s="148">
        <v>0</v>
      </c>
      <c r="E123" s="149">
        <v>19462.400000000001</v>
      </c>
      <c r="F123" s="149">
        <v>20850.5</v>
      </c>
      <c r="G123" s="149">
        <v>22625.7</v>
      </c>
    </row>
    <row r="124" spans="1:7" ht="31.5">
      <c r="A124" s="145" t="s">
        <v>302</v>
      </c>
      <c r="B124" s="146" t="s">
        <v>303</v>
      </c>
      <c r="C124" s="147" t="s">
        <v>227</v>
      </c>
      <c r="D124" s="148">
        <v>0</v>
      </c>
      <c r="E124" s="149">
        <v>15270.1</v>
      </c>
      <c r="F124" s="149">
        <v>16648.2</v>
      </c>
      <c r="G124" s="149">
        <v>18435.400000000001</v>
      </c>
    </row>
    <row r="125" spans="1:7" ht="31.5">
      <c r="A125" s="145" t="s">
        <v>239</v>
      </c>
      <c r="B125" s="146" t="s">
        <v>304</v>
      </c>
      <c r="C125" s="147" t="s">
        <v>227</v>
      </c>
      <c r="D125" s="148">
        <v>0</v>
      </c>
      <c r="E125" s="149">
        <v>7</v>
      </c>
      <c r="F125" s="149">
        <v>0</v>
      </c>
      <c r="G125" s="149">
        <v>0</v>
      </c>
    </row>
    <row r="126" spans="1:7" ht="31.5">
      <c r="A126" s="145" t="s">
        <v>234</v>
      </c>
      <c r="B126" s="146" t="s">
        <v>304</v>
      </c>
      <c r="C126" s="147" t="s">
        <v>235</v>
      </c>
      <c r="D126" s="148">
        <v>0</v>
      </c>
      <c r="E126" s="149">
        <v>7</v>
      </c>
      <c r="F126" s="149">
        <v>0</v>
      </c>
      <c r="G126" s="149">
        <v>0</v>
      </c>
    </row>
    <row r="127" spans="1:7" ht="31.5">
      <c r="A127" s="145" t="s">
        <v>241</v>
      </c>
      <c r="B127" s="146" t="s">
        <v>304</v>
      </c>
      <c r="C127" s="147" t="s">
        <v>235</v>
      </c>
      <c r="D127" s="148">
        <v>705</v>
      </c>
      <c r="E127" s="149">
        <v>7</v>
      </c>
      <c r="F127" s="149">
        <v>0</v>
      </c>
      <c r="G127" s="149">
        <v>0</v>
      </c>
    </row>
    <row r="128" spans="1:7" ht="31.5">
      <c r="A128" s="145" t="s">
        <v>305</v>
      </c>
      <c r="B128" s="146" t="s">
        <v>306</v>
      </c>
      <c r="C128" s="147" t="s">
        <v>227</v>
      </c>
      <c r="D128" s="148">
        <v>0</v>
      </c>
      <c r="E128" s="149">
        <v>356.2</v>
      </c>
      <c r="F128" s="149">
        <v>356.2</v>
      </c>
      <c r="G128" s="149">
        <v>364.2</v>
      </c>
    </row>
    <row r="129" spans="1:7" ht="31.5">
      <c r="A129" s="145" t="s">
        <v>234</v>
      </c>
      <c r="B129" s="146" t="s">
        <v>306</v>
      </c>
      <c r="C129" s="147" t="s">
        <v>235</v>
      </c>
      <c r="D129" s="148">
        <v>0</v>
      </c>
      <c r="E129" s="149">
        <v>353.6</v>
      </c>
      <c r="F129" s="149">
        <v>353.6</v>
      </c>
      <c r="G129" s="149">
        <v>361.6</v>
      </c>
    </row>
    <row r="130" spans="1:7">
      <c r="A130" s="145" t="s">
        <v>307</v>
      </c>
      <c r="B130" s="146" t="s">
        <v>306</v>
      </c>
      <c r="C130" s="147" t="s">
        <v>235</v>
      </c>
      <c r="D130" s="148">
        <v>709</v>
      </c>
      <c r="E130" s="149">
        <v>353.6</v>
      </c>
      <c r="F130" s="149">
        <v>353.6</v>
      </c>
      <c r="G130" s="149">
        <v>361.6</v>
      </c>
    </row>
    <row r="131" spans="1:7">
      <c r="A131" s="145" t="s">
        <v>244</v>
      </c>
      <c r="B131" s="146" t="s">
        <v>306</v>
      </c>
      <c r="C131" s="147" t="s">
        <v>245</v>
      </c>
      <c r="D131" s="148">
        <v>0</v>
      </c>
      <c r="E131" s="149">
        <v>2.6</v>
      </c>
      <c r="F131" s="149">
        <v>2.6</v>
      </c>
      <c r="G131" s="149">
        <v>2.6</v>
      </c>
    </row>
    <row r="132" spans="1:7">
      <c r="A132" s="145" t="s">
        <v>307</v>
      </c>
      <c r="B132" s="146" t="s">
        <v>306</v>
      </c>
      <c r="C132" s="147" t="s">
        <v>245</v>
      </c>
      <c r="D132" s="148">
        <v>709</v>
      </c>
      <c r="E132" s="149">
        <v>2.6</v>
      </c>
      <c r="F132" s="149">
        <v>2.6</v>
      </c>
      <c r="G132" s="149">
        <v>2.6</v>
      </c>
    </row>
    <row r="133" spans="1:7" ht="31.5">
      <c r="A133" s="145" t="s">
        <v>242</v>
      </c>
      <c r="B133" s="146" t="s">
        <v>308</v>
      </c>
      <c r="C133" s="147" t="s">
        <v>227</v>
      </c>
      <c r="D133" s="148">
        <v>0</v>
      </c>
      <c r="E133" s="149">
        <v>81.5</v>
      </c>
      <c r="F133" s="149">
        <v>31.5</v>
      </c>
      <c r="G133" s="149">
        <v>31.5</v>
      </c>
    </row>
    <row r="134" spans="1:7" ht="31.5">
      <c r="A134" s="145" t="s">
        <v>234</v>
      </c>
      <c r="B134" s="146" t="s">
        <v>308</v>
      </c>
      <c r="C134" s="147" t="s">
        <v>235</v>
      </c>
      <c r="D134" s="148">
        <v>0</v>
      </c>
      <c r="E134" s="149">
        <v>81.5</v>
      </c>
      <c r="F134" s="149">
        <v>31.5</v>
      </c>
      <c r="G134" s="149">
        <v>31.5</v>
      </c>
    </row>
    <row r="135" spans="1:7">
      <c r="A135" s="145" t="s">
        <v>307</v>
      </c>
      <c r="B135" s="146" t="s">
        <v>308</v>
      </c>
      <c r="C135" s="147" t="s">
        <v>235</v>
      </c>
      <c r="D135" s="148">
        <v>709</v>
      </c>
      <c r="E135" s="149">
        <v>81.5</v>
      </c>
      <c r="F135" s="149">
        <v>31.5</v>
      </c>
      <c r="G135" s="149">
        <v>31.5</v>
      </c>
    </row>
    <row r="136" spans="1:7" ht="204" customHeight="1">
      <c r="A136" s="145" t="s">
        <v>298</v>
      </c>
      <c r="B136" s="146" t="s">
        <v>309</v>
      </c>
      <c r="C136" s="147" t="s">
        <v>227</v>
      </c>
      <c r="D136" s="148">
        <v>0</v>
      </c>
      <c r="E136" s="149">
        <v>14825.4</v>
      </c>
      <c r="F136" s="149">
        <v>16260.5</v>
      </c>
      <c r="G136" s="149">
        <v>18039.7</v>
      </c>
    </row>
    <row r="137" spans="1:7" ht="78" customHeight="1">
      <c r="A137" s="145" t="s">
        <v>248</v>
      </c>
      <c r="B137" s="146" t="s">
        <v>309</v>
      </c>
      <c r="C137" s="147" t="s">
        <v>249</v>
      </c>
      <c r="D137" s="148">
        <v>0</v>
      </c>
      <c r="E137" s="149">
        <v>14825.4</v>
      </c>
      <c r="F137" s="149">
        <v>16260.5</v>
      </c>
      <c r="G137" s="149">
        <v>18039.7</v>
      </c>
    </row>
    <row r="138" spans="1:7">
      <c r="A138" s="145" t="s">
        <v>307</v>
      </c>
      <c r="B138" s="146" t="s">
        <v>309</v>
      </c>
      <c r="C138" s="147" t="s">
        <v>249</v>
      </c>
      <c r="D138" s="148">
        <v>709</v>
      </c>
      <c r="E138" s="149">
        <v>14825.4</v>
      </c>
      <c r="F138" s="149">
        <v>16260.5</v>
      </c>
      <c r="G138" s="149">
        <v>18039.7</v>
      </c>
    </row>
    <row r="139" spans="1:7" ht="47.25">
      <c r="A139" s="145" t="s">
        <v>310</v>
      </c>
      <c r="B139" s="146" t="s">
        <v>311</v>
      </c>
      <c r="C139" s="147" t="s">
        <v>227</v>
      </c>
      <c r="D139" s="148">
        <v>0</v>
      </c>
      <c r="E139" s="149">
        <v>20</v>
      </c>
      <c r="F139" s="149">
        <v>30</v>
      </c>
      <c r="G139" s="149">
        <v>18</v>
      </c>
    </row>
    <row r="140" spans="1:7" ht="78.75">
      <c r="A140" s="145" t="s">
        <v>312</v>
      </c>
      <c r="B140" s="146" t="s">
        <v>313</v>
      </c>
      <c r="C140" s="147" t="s">
        <v>227</v>
      </c>
      <c r="D140" s="148">
        <v>0</v>
      </c>
      <c r="E140" s="149">
        <v>20</v>
      </c>
      <c r="F140" s="149">
        <v>30</v>
      </c>
      <c r="G140" s="149">
        <v>18</v>
      </c>
    </row>
    <row r="141" spans="1:7" ht="31.5">
      <c r="A141" s="145" t="s">
        <v>234</v>
      </c>
      <c r="B141" s="146" t="s">
        <v>313</v>
      </c>
      <c r="C141" s="147" t="s">
        <v>235</v>
      </c>
      <c r="D141" s="148">
        <v>0</v>
      </c>
      <c r="E141" s="149">
        <v>20</v>
      </c>
      <c r="F141" s="149">
        <v>30</v>
      </c>
      <c r="G141" s="149">
        <v>18</v>
      </c>
    </row>
    <row r="142" spans="1:7">
      <c r="A142" s="145" t="s">
        <v>307</v>
      </c>
      <c r="B142" s="146" t="s">
        <v>313</v>
      </c>
      <c r="C142" s="147" t="s">
        <v>235</v>
      </c>
      <c r="D142" s="148">
        <v>709</v>
      </c>
      <c r="E142" s="149">
        <v>20</v>
      </c>
      <c r="F142" s="149">
        <v>30</v>
      </c>
      <c r="G142" s="149">
        <v>18</v>
      </c>
    </row>
    <row r="143" spans="1:7" ht="47.25">
      <c r="A143" s="145" t="s">
        <v>314</v>
      </c>
      <c r="B143" s="146" t="s">
        <v>315</v>
      </c>
      <c r="C143" s="147" t="s">
        <v>227</v>
      </c>
      <c r="D143" s="148">
        <v>0</v>
      </c>
      <c r="E143" s="149">
        <v>966</v>
      </c>
      <c r="F143" s="149">
        <v>966</v>
      </c>
      <c r="G143" s="149">
        <v>966</v>
      </c>
    </row>
    <row r="144" spans="1:7" ht="78.75">
      <c r="A144" s="145" t="s">
        <v>316</v>
      </c>
      <c r="B144" s="146" t="s">
        <v>317</v>
      </c>
      <c r="C144" s="147" t="s">
        <v>227</v>
      </c>
      <c r="D144" s="148">
        <v>0</v>
      </c>
      <c r="E144" s="149">
        <v>966</v>
      </c>
      <c r="F144" s="149">
        <v>966</v>
      </c>
      <c r="G144" s="149">
        <v>966</v>
      </c>
    </row>
    <row r="145" spans="1:7" ht="31.5">
      <c r="A145" s="145" t="s">
        <v>234</v>
      </c>
      <c r="B145" s="146" t="s">
        <v>317</v>
      </c>
      <c r="C145" s="147" t="s">
        <v>235</v>
      </c>
      <c r="D145" s="148">
        <v>0</v>
      </c>
      <c r="E145" s="149">
        <v>942</v>
      </c>
      <c r="F145" s="149">
        <v>942</v>
      </c>
      <c r="G145" s="149">
        <v>942</v>
      </c>
    </row>
    <row r="146" spans="1:7">
      <c r="A146" s="145" t="s">
        <v>307</v>
      </c>
      <c r="B146" s="146" t="s">
        <v>317</v>
      </c>
      <c r="C146" s="147" t="s">
        <v>235</v>
      </c>
      <c r="D146" s="148">
        <v>709</v>
      </c>
      <c r="E146" s="149">
        <v>942</v>
      </c>
      <c r="F146" s="149">
        <v>942</v>
      </c>
      <c r="G146" s="149">
        <v>942</v>
      </c>
    </row>
    <row r="147" spans="1:7" ht="31.5">
      <c r="A147" s="145" t="s">
        <v>278</v>
      </c>
      <c r="B147" s="146" t="s">
        <v>317</v>
      </c>
      <c r="C147" s="147" t="s">
        <v>279</v>
      </c>
      <c r="D147" s="148">
        <v>0</v>
      </c>
      <c r="E147" s="149">
        <v>24</v>
      </c>
      <c r="F147" s="149">
        <v>24</v>
      </c>
      <c r="G147" s="149">
        <v>24</v>
      </c>
    </row>
    <row r="148" spans="1:7">
      <c r="A148" s="145" t="s">
        <v>257</v>
      </c>
      <c r="B148" s="146" t="s">
        <v>317</v>
      </c>
      <c r="C148" s="147" t="s">
        <v>279</v>
      </c>
      <c r="D148" s="148">
        <v>702</v>
      </c>
      <c r="E148" s="149">
        <v>9</v>
      </c>
      <c r="F148" s="149">
        <v>9</v>
      </c>
      <c r="G148" s="149">
        <v>9</v>
      </c>
    </row>
    <row r="149" spans="1:7">
      <c r="A149" s="145" t="s">
        <v>307</v>
      </c>
      <c r="B149" s="146" t="s">
        <v>317</v>
      </c>
      <c r="C149" s="147" t="s">
        <v>279</v>
      </c>
      <c r="D149" s="148">
        <v>709</v>
      </c>
      <c r="E149" s="149">
        <v>15</v>
      </c>
      <c r="F149" s="149">
        <v>15</v>
      </c>
      <c r="G149" s="149">
        <v>15</v>
      </c>
    </row>
    <row r="150" spans="1:7" ht="31.5">
      <c r="A150" s="145" t="s">
        <v>318</v>
      </c>
      <c r="B150" s="146" t="s">
        <v>319</v>
      </c>
      <c r="C150" s="147" t="s">
        <v>227</v>
      </c>
      <c r="D150" s="148">
        <v>0</v>
      </c>
      <c r="E150" s="149">
        <v>3206.3</v>
      </c>
      <c r="F150" s="149">
        <v>3206.3</v>
      </c>
      <c r="G150" s="149">
        <v>3206.3</v>
      </c>
    </row>
    <row r="151" spans="1:7" ht="31.5">
      <c r="A151" s="145" t="s">
        <v>237</v>
      </c>
      <c r="B151" s="146" t="s">
        <v>320</v>
      </c>
      <c r="C151" s="147" t="s">
        <v>227</v>
      </c>
      <c r="D151" s="148">
        <v>0</v>
      </c>
      <c r="E151" s="149">
        <v>136.19999999999999</v>
      </c>
      <c r="F151" s="149">
        <v>136.19999999999999</v>
      </c>
      <c r="G151" s="149">
        <v>136.19999999999999</v>
      </c>
    </row>
    <row r="152" spans="1:7" ht="31.5">
      <c r="A152" s="145" t="s">
        <v>234</v>
      </c>
      <c r="B152" s="146" t="s">
        <v>320</v>
      </c>
      <c r="C152" s="147" t="s">
        <v>235</v>
      </c>
      <c r="D152" s="148">
        <v>0</v>
      </c>
      <c r="E152" s="149">
        <v>136.19999999999999</v>
      </c>
      <c r="F152" s="149">
        <v>136.19999999999999</v>
      </c>
      <c r="G152" s="149">
        <v>136.19999999999999</v>
      </c>
    </row>
    <row r="153" spans="1:7">
      <c r="A153" s="145" t="s">
        <v>307</v>
      </c>
      <c r="B153" s="146" t="s">
        <v>320</v>
      </c>
      <c r="C153" s="147" t="s">
        <v>235</v>
      </c>
      <c r="D153" s="148">
        <v>709</v>
      </c>
      <c r="E153" s="149">
        <v>136.19999999999999</v>
      </c>
      <c r="F153" s="149">
        <v>136.19999999999999</v>
      </c>
      <c r="G153" s="149">
        <v>136.19999999999999</v>
      </c>
    </row>
    <row r="154" spans="1:7" ht="94.5">
      <c r="A154" s="145" t="s">
        <v>321</v>
      </c>
      <c r="B154" s="146" t="s">
        <v>322</v>
      </c>
      <c r="C154" s="147" t="s">
        <v>227</v>
      </c>
      <c r="D154" s="148">
        <v>0</v>
      </c>
      <c r="E154" s="149">
        <v>3070.1</v>
      </c>
      <c r="F154" s="149">
        <v>3070.1</v>
      </c>
      <c r="G154" s="149">
        <v>3070.1</v>
      </c>
    </row>
    <row r="155" spans="1:7" ht="31.5">
      <c r="A155" s="145" t="s">
        <v>234</v>
      </c>
      <c r="B155" s="146" t="s">
        <v>322</v>
      </c>
      <c r="C155" s="147" t="s">
        <v>235</v>
      </c>
      <c r="D155" s="148">
        <v>0</v>
      </c>
      <c r="E155" s="149">
        <v>3070.1</v>
      </c>
      <c r="F155" s="149">
        <v>3070.1</v>
      </c>
      <c r="G155" s="149">
        <v>3070.1</v>
      </c>
    </row>
    <row r="156" spans="1:7">
      <c r="A156" s="145" t="s">
        <v>307</v>
      </c>
      <c r="B156" s="146" t="s">
        <v>322</v>
      </c>
      <c r="C156" s="147" t="s">
        <v>235</v>
      </c>
      <c r="D156" s="148">
        <v>709</v>
      </c>
      <c r="E156" s="149">
        <v>3070.1</v>
      </c>
      <c r="F156" s="149">
        <v>3070.1</v>
      </c>
      <c r="G156" s="149">
        <v>3070.1</v>
      </c>
    </row>
    <row r="157" spans="1:7" s="144" customFormat="1" ht="47.25">
      <c r="A157" s="139" t="s">
        <v>323</v>
      </c>
      <c r="B157" s="140" t="s">
        <v>324</v>
      </c>
      <c r="C157" s="141" t="s">
        <v>227</v>
      </c>
      <c r="D157" s="142">
        <v>0</v>
      </c>
      <c r="E157" s="143">
        <v>62527.4</v>
      </c>
      <c r="F157" s="143">
        <v>54786.8</v>
      </c>
      <c r="G157" s="143">
        <v>59858.6</v>
      </c>
    </row>
    <row r="158" spans="1:7" ht="63">
      <c r="A158" s="145" t="s">
        <v>325</v>
      </c>
      <c r="B158" s="146" t="s">
        <v>326</v>
      </c>
      <c r="C158" s="147" t="s">
        <v>227</v>
      </c>
      <c r="D158" s="148">
        <v>0</v>
      </c>
      <c r="E158" s="149">
        <v>60594.6</v>
      </c>
      <c r="F158" s="149">
        <v>52918.8</v>
      </c>
      <c r="G158" s="149">
        <v>57772.5</v>
      </c>
    </row>
    <row r="159" spans="1:7">
      <c r="A159" s="145" t="s">
        <v>327</v>
      </c>
      <c r="B159" s="146" t="s">
        <v>328</v>
      </c>
      <c r="C159" s="147" t="s">
        <v>227</v>
      </c>
      <c r="D159" s="148">
        <v>0</v>
      </c>
      <c r="E159" s="149">
        <v>3135.6</v>
      </c>
      <c r="F159" s="149">
        <v>3037.3</v>
      </c>
      <c r="G159" s="149">
        <v>3336.7</v>
      </c>
    </row>
    <row r="160" spans="1:7" ht="31.5">
      <c r="A160" s="145" t="s">
        <v>239</v>
      </c>
      <c r="B160" s="146" t="s">
        <v>329</v>
      </c>
      <c r="C160" s="147" t="s">
        <v>227</v>
      </c>
      <c r="D160" s="148">
        <v>0</v>
      </c>
      <c r="E160" s="149">
        <v>10</v>
      </c>
      <c r="F160" s="149">
        <v>10</v>
      </c>
      <c r="G160" s="149">
        <v>10</v>
      </c>
    </row>
    <row r="161" spans="1:7" ht="31.5">
      <c r="A161" s="145" t="s">
        <v>234</v>
      </c>
      <c r="B161" s="146" t="s">
        <v>329</v>
      </c>
      <c r="C161" s="147" t="s">
        <v>235</v>
      </c>
      <c r="D161" s="148">
        <v>0</v>
      </c>
      <c r="E161" s="149">
        <v>10</v>
      </c>
      <c r="F161" s="149">
        <v>10</v>
      </c>
      <c r="G161" s="149">
        <v>10</v>
      </c>
    </row>
    <row r="162" spans="1:7" ht="31.5">
      <c r="A162" s="145" t="s">
        <v>241</v>
      </c>
      <c r="B162" s="146" t="s">
        <v>329</v>
      </c>
      <c r="C162" s="147" t="s">
        <v>235</v>
      </c>
      <c r="D162" s="148">
        <v>705</v>
      </c>
      <c r="E162" s="149">
        <v>10</v>
      </c>
      <c r="F162" s="149">
        <v>10</v>
      </c>
      <c r="G162" s="149">
        <v>10</v>
      </c>
    </row>
    <row r="163" spans="1:7" ht="31.5">
      <c r="A163" s="145" t="s">
        <v>242</v>
      </c>
      <c r="B163" s="146" t="s">
        <v>330</v>
      </c>
      <c r="C163" s="147" t="s">
        <v>227</v>
      </c>
      <c r="D163" s="148">
        <v>0</v>
      </c>
      <c r="E163" s="149">
        <v>193.6</v>
      </c>
      <c r="F163" s="149">
        <v>193.7</v>
      </c>
      <c r="G163" s="149">
        <v>183.1</v>
      </c>
    </row>
    <row r="164" spans="1:7" ht="78" customHeight="1">
      <c r="A164" s="145" t="s">
        <v>248</v>
      </c>
      <c r="B164" s="146" t="s">
        <v>330</v>
      </c>
      <c r="C164" s="147" t="s">
        <v>249</v>
      </c>
      <c r="D164" s="148">
        <v>0</v>
      </c>
      <c r="E164" s="149">
        <v>5.4</v>
      </c>
      <c r="F164" s="149">
        <v>5.4</v>
      </c>
      <c r="G164" s="149">
        <v>5.4</v>
      </c>
    </row>
    <row r="165" spans="1:7">
      <c r="A165" s="145" t="s">
        <v>331</v>
      </c>
      <c r="B165" s="146" t="s">
        <v>330</v>
      </c>
      <c r="C165" s="147" t="s">
        <v>249</v>
      </c>
      <c r="D165" s="148">
        <v>801</v>
      </c>
      <c r="E165" s="149">
        <v>5.4</v>
      </c>
      <c r="F165" s="149">
        <v>5.4</v>
      </c>
      <c r="G165" s="149">
        <v>5.4</v>
      </c>
    </row>
    <row r="166" spans="1:7" ht="31.5">
      <c r="A166" s="145" t="s">
        <v>234</v>
      </c>
      <c r="B166" s="146" t="s">
        <v>330</v>
      </c>
      <c r="C166" s="147" t="s">
        <v>235</v>
      </c>
      <c r="D166" s="148">
        <v>0</v>
      </c>
      <c r="E166" s="149">
        <v>180.4</v>
      </c>
      <c r="F166" s="149">
        <v>180.5</v>
      </c>
      <c r="G166" s="149">
        <v>169.9</v>
      </c>
    </row>
    <row r="167" spans="1:7">
      <c r="A167" s="145" t="s">
        <v>331</v>
      </c>
      <c r="B167" s="146" t="s">
        <v>330</v>
      </c>
      <c r="C167" s="147" t="s">
        <v>235</v>
      </c>
      <c r="D167" s="148">
        <v>801</v>
      </c>
      <c r="E167" s="149">
        <v>180.4</v>
      </c>
      <c r="F167" s="149">
        <v>180.5</v>
      </c>
      <c r="G167" s="149">
        <v>169.9</v>
      </c>
    </row>
    <row r="168" spans="1:7">
      <c r="A168" s="145" t="s">
        <v>244</v>
      </c>
      <c r="B168" s="146" t="s">
        <v>330</v>
      </c>
      <c r="C168" s="147" t="s">
        <v>245</v>
      </c>
      <c r="D168" s="148">
        <v>0</v>
      </c>
      <c r="E168" s="149">
        <v>7.8</v>
      </c>
      <c r="F168" s="149">
        <v>7.8</v>
      </c>
      <c r="G168" s="149">
        <v>7.8</v>
      </c>
    </row>
    <row r="169" spans="1:7">
      <c r="A169" s="145" t="s">
        <v>331</v>
      </c>
      <c r="B169" s="146" t="s">
        <v>330</v>
      </c>
      <c r="C169" s="147" t="s">
        <v>245</v>
      </c>
      <c r="D169" s="148">
        <v>801</v>
      </c>
      <c r="E169" s="149">
        <v>7.8</v>
      </c>
      <c r="F169" s="149">
        <v>7.8</v>
      </c>
      <c r="G169" s="149">
        <v>7.8</v>
      </c>
    </row>
    <row r="170" spans="1:7" ht="204" customHeight="1">
      <c r="A170" s="145" t="s">
        <v>298</v>
      </c>
      <c r="B170" s="146" t="s">
        <v>332</v>
      </c>
      <c r="C170" s="147" t="s">
        <v>227</v>
      </c>
      <c r="D170" s="148">
        <v>0</v>
      </c>
      <c r="E170" s="149">
        <v>2932</v>
      </c>
      <c r="F170" s="149">
        <v>2833.6</v>
      </c>
      <c r="G170" s="149">
        <v>3143.6</v>
      </c>
    </row>
    <row r="171" spans="1:7" ht="78" customHeight="1">
      <c r="A171" s="145" t="s">
        <v>248</v>
      </c>
      <c r="B171" s="146" t="s">
        <v>332</v>
      </c>
      <c r="C171" s="147" t="s">
        <v>249</v>
      </c>
      <c r="D171" s="148">
        <v>0</v>
      </c>
      <c r="E171" s="149">
        <v>2932</v>
      </c>
      <c r="F171" s="149">
        <v>2833.6</v>
      </c>
      <c r="G171" s="149">
        <v>3143.6</v>
      </c>
    </row>
    <row r="172" spans="1:7">
      <c r="A172" s="145" t="s">
        <v>331</v>
      </c>
      <c r="B172" s="146" t="s">
        <v>332</v>
      </c>
      <c r="C172" s="147" t="s">
        <v>249</v>
      </c>
      <c r="D172" s="148">
        <v>801</v>
      </c>
      <c r="E172" s="149">
        <v>2932</v>
      </c>
      <c r="F172" s="149">
        <v>2833.6</v>
      </c>
      <c r="G172" s="149">
        <v>3143.6</v>
      </c>
    </row>
    <row r="173" spans="1:7" ht="31.5">
      <c r="A173" s="145" t="s">
        <v>333</v>
      </c>
      <c r="B173" s="146" t="s">
        <v>334</v>
      </c>
      <c r="C173" s="147" t="s">
        <v>227</v>
      </c>
      <c r="D173" s="148">
        <v>0</v>
      </c>
      <c r="E173" s="149">
        <v>24270.5</v>
      </c>
      <c r="F173" s="149">
        <v>24279.9</v>
      </c>
      <c r="G173" s="149">
        <v>26282</v>
      </c>
    </row>
    <row r="174" spans="1:7" ht="31.5">
      <c r="A174" s="145" t="s">
        <v>242</v>
      </c>
      <c r="B174" s="146" t="s">
        <v>335</v>
      </c>
      <c r="C174" s="147" t="s">
        <v>227</v>
      </c>
      <c r="D174" s="148">
        <v>0</v>
      </c>
      <c r="E174" s="149">
        <v>2272.1</v>
      </c>
      <c r="F174" s="149">
        <v>2262</v>
      </c>
      <c r="G174" s="149">
        <v>2181</v>
      </c>
    </row>
    <row r="175" spans="1:7" ht="31.5">
      <c r="A175" s="145" t="s">
        <v>234</v>
      </c>
      <c r="B175" s="146" t="s">
        <v>335</v>
      </c>
      <c r="C175" s="147" t="s">
        <v>235</v>
      </c>
      <c r="D175" s="148">
        <v>0</v>
      </c>
      <c r="E175" s="149">
        <v>2260.9</v>
      </c>
      <c r="F175" s="149">
        <v>2250.9</v>
      </c>
      <c r="G175" s="149">
        <v>2169.9</v>
      </c>
    </row>
    <row r="176" spans="1:7">
      <c r="A176" s="145" t="s">
        <v>331</v>
      </c>
      <c r="B176" s="146" t="s">
        <v>335</v>
      </c>
      <c r="C176" s="147" t="s">
        <v>235</v>
      </c>
      <c r="D176" s="148">
        <v>801</v>
      </c>
      <c r="E176" s="149">
        <v>2260.9</v>
      </c>
      <c r="F176" s="149">
        <v>2250.9</v>
      </c>
      <c r="G176" s="149">
        <v>2169.9</v>
      </c>
    </row>
    <row r="177" spans="1:7">
      <c r="A177" s="145" t="s">
        <v>244</v>
      </c>
      <c r="B177" s="146" t="s">
        <v>335</v>
      </c>
      <c r="C177" s="147" t="s">
        <v>245</v>
      </c>
      <c r="D177" s="148">
        <v>0</v>
      </c>
      <c r="E177" s="149">
        <v>11.2</v>
      </c>
      <c r="F177" s="149">
        <v>11.1</v>
      </c>
      <c r="G177" s="149">
        <v>11.1</v>
      </c>
    </row>
    <row r="178" spans="1:7">
      <c r="A178" s="145" t="s">
        <v>331</v>
      </c>
      <c r="B178" s="146" t="s">
        <v>335</v>
      </c>
      <c r="C178" s="147" t="s">
        <v>245</v>
      </c>
      <c r="D178" s="148">
        <v>801</v>
      </c>
      <c r="E178" s="149">
        <v>11.2</v>
      </c>
      <c r="F178" s="149">
        <v>11.1</v>
      </c>
      <c r="G178" s="149">
        <v>11.1</v>
      </c>
    </row>
    <row r="179" spans="1:7" ht="62.25" customHeight="1">
      <c r="A179" s="145" t="s">
        <v>336</v>
      </c>
      <c r="B179" s="146" t="s">
        <v>337</v>
      </c>
      <c r="C179" s="147" t="s">
        <v>227</v>
      </c>
      <c r="D179" s="148">
        <v>0</v>
      </c>
      <c r="E179" s="149">
        <v>293.89999999999998</v>
      </c>
      <c r="F179" s="149">
        <v>293.89999999999998</v>
      </c>
      <c r="G179" s="149">
        <v>0</v>
      </c>
    </row>
    <row r="180" spans="1:7" ht="31.5">
      <c r="A180" s="145" t="s">
        <v>234</v>
      </c>
      <c r="B180" s="146" t="s">
        <v>337</v>
      </c>
      <c r="C180" s="147" t="s">
        <v>235</v>
      </c>
      <c r="D180" s="148">
        <v>0</v>
      </c>
      <c r="E180" s="149">
        <v>293.89999999999998</v>
      </c>
      <c r="F180" s="149">
        <v>293.89999999999998</v>
      </c>
      <c r="G180" s="149">
        <v>0</v>
      </c>
    </row>
    <row r="181" spans="1:7">
      <c r="A181" s="145" t="s">
        <v>331</v>
      </c>
      <c r="B181" s="146" t="s">
        <v>337</v>
      </c>
      <c r="C181" s="147" t="s">
        <v>235</v>
      </c>
      <c r="D181" s="148">
        <v>801</v>
      </c>
      <c r="E181" s="149">
        <v>293.89999999999998</v>
      </c>
      <c r="F181" s="149">
        <v>293.89999999999998</v>
      </c>
      <c r="G181" s="149">
        <v>0</v>
      </c>
    </row>
    <row r="182" spans="1:7" ht="47.25">
      <c r="A182" s="145" t="s">
        <v>338</v>
      </c>
      <c r="B182" s="146" t="s">
        <v>339</v>
      </c>
      <c r="C182" s="147" t="s">
        <v>227</v>
      </c>
      <c r="D182" s="148">
        <v>0</v>
      </c>
      <c r="E182" s="149">
        <v>225.8</v>
      </c>
      <c r="F182" s="149">
        <v>0</v>
      </c>
      <c r="G182" s="149">
        <v>0</v>
      </c>
    </row>
    <row r="183" spans="1:7" ht="31.5">
      <c r="A183" s="145" t="s">
        <v>234</v>
      </c>
      <c r="B183" s="146" t="s">
        <v>339</v>
      </c>
      <c r="C183" s="147" t="s">
        <v>235</v>
      </c>
      <c r="D183" s="148">
        <v>0</v>
      </c>
      <c r="E183" s="149">
        <v>225.8</v>
      </c>
      <c r="F183" s="149">
        <v>0</v>
      </c>
      <c r="G183" s="149">
        <v>0</v>
      </c>
    </row>
    <row r="184" spans="1:7">
      <c r="A184" s="145" t="s">
        <v>331</v>
      </c>
      <c r="B184" s="146" t="s">
        <v>339</v>
      </c>
      <c r="C184" s="147" t="s">
        <v>235</v>
      </c>
      <c r="D184" s="148">
        <v>801</v>
      </c>
      <c r="E184" s="149">
        <v>225.8</v>
      </c>
      <c r="F184" s="149">
        <v>0</v>
      </c>
      <c r="G184" s="149">
        <v>0</v>
      </c>
    </row>
    <row r="185" spans="1:7" ht="204" customHeight="1">
      <c r="A185" s="145" t="s">
        <v>298</v>
      </c>
      <c r="B185" s="146" t="s">
        <v>340</v>
      </c>
      <c r="C185" s="147" t="s">
        <v>227</v>
      </c>
      <c r="D185" s="148">
        <v>0</v>
      </c>
      <c r="E185" s="149">
        <v>21478.7</v>
      </c>
      <c r="F185" s="149">
        <v>21724</v>
      </c>
      <c r="G185" s="149">
        <v>24101</v>
      </c>
    </row>
    <row r="186" spans="1:7" ht="78" customHeight="1">
      <c r="A186" s="145" t="s">
        <v>248</v>
      </c>
      <c r="B186" s="146" t="s">
        <v>340</v>
      </c>
      <c r="C186" s="147" t="s">
        <v>249</v>
      </c>
      <c r="D186" s="148">
        <v>0</v>
      </c>
      <c r="E186" s="149">
        <v>21478.7</v>
      </c>
      <c r="F186" s="149">
        <v>21724</v>
      </c>
      <c r="G186" s="149">
        <v>24101</v>
      </c>
    </row>
    <row r="187" spans="1:7">
      <c r="A187" s="145" t="s">
        <v>331</v>
      </c>
      <c r="B187" s="146" t="s">
        <v>340</v>
      </c>
      <c r="C187" s="147" t="s">
        <v>249</v>
      </c>
      <c r="D187" s="148">
        <v>801</v>
      </c>
      <c r="E187" s="149">
        <v>21478.7</v>
      </c>
      <c r="F187" s="149">
        <v>21724</v>
      </c>
      <c r="G187" s="149">
        <v>24101</v>
      </c>
    </row>
    <row r="188" spans="1:7" ht="31.5">
      <c r="A188" s="145" t="s">
        <v>341</v>
      </c>
      <c r="B188" s="146" t="s">
        <v>342</v>
      </c>
      <c r="C188" s="147" t="s">
        <v>227</v>
      </c>
      <c r="D188" s="148">
        <v>0</v>
      </c>
      <c r="E188" s="149">
        <v>14203.8</v>
      </c>
      <c r="F188" s="149">
        <v>14006.4</v>
      </c>
      <c r="G188" s="149">
        <v>15350.4</v>
      </c>
    </row>
    <row r="189" spans="1:7" ht="63">
      <c r="A189" s="145" t="s">
        <v>343</v>
      </c>
      <c r="B189" s="146" t="s">
        <v>344</v>
      </c>
      <c r="C189" s="147" t="s">
        <v>227</v>
      </c>
      <c r="D189" s="148">
        <v>0</v>
      </c>
      <c r="E189" s="149">
        <v>232</v>
      </c>
      <c r="F189" s="149">
        <v>232</v>
      </c>
      <c r="G189" s="149">
        <v>232</v>
      </c>
    </row>
    <row r="190" spans="1:7" ht="31.5">
      <c r="A190" s="145" t="s">
        <v>234</v>
      </c>
      <c r="B190" s="146" t="s">
        <v>344</v>
      </c>
      <c r="C190" s="147" t="s">
        <v>235</v>
      </c>
      <c r="D190" s="148">
        <v>0</v>
      </c>
      <c r="E190" s="149">
        <v>232</v>
      </c>
      <c r="F190" s="149">
        <v>232</v>
      </c>
      <c r="G190" s="149">
        <v>232</v>
      </c>
    </row>
    <row r="191" spans="1:7">
      <c r="A191" s="145" t="s">
        <v>331</v>
      </c>
      <c r="B191" s="146" t="s">
        <v>344</v>
      </c>
      <c r="C191" s="147" t="s">
        <v>235</v>
      </c>
      <c r="D191" s="148">
        <v>801</v>
      </c>
      <c r="E191" s="149">
        <v>232</v>
      </c>
      <c r="F191" s="149">
        <v>232</v>
      </c>
      <c r="G191" s="149">
        <v>232</v>
      </c>
    </row>
    <row r="192" spans="1:7" ht="31.5">
      <c r="A192" s="145" t="s">
        <v>239</v>
      </c>
      <c r="B192" s="146" t="s">
        <v>345</v>
      </c>
      <c r="C192" s="147" t="s">
        <v>227</v>
      </c>
      <c r="D192" s="148">
        <v>0</v>
      </c>
      <c r="E192" s="149">
        <v>15</v>
      </c>
      <c r="F192" s="149">
        <v>15</v>
      </c>
      <c r="G192" s="149">
        <v>15</v>
      </c>
    </row>
    <row r="193" spans="1:7" ht="31.5">
      <c r="A193" s="145" t="s">
        <v>234</v>
      </c>
      <c r="B193" s="146" t="s">
        <v>345</v>
      </c>
      <c r="C193" s="147" t="s">
        <v>235</v>
      </c>
      <c r="D193" s="148">
        <v>0</v>
      </c>
      <c r="E193" s="149">
        <v>15</v>
      </c>
      <c r="F193" s="149">
        <v>15</v>
      </c>
      <c r="G193" s="149">
        <v>15</v>
      </c>
    </row>
    <row r="194" spans="1:7" ht="31.5">
      <c r="A194" s="145" t="s">
        <v>241</v>
      </c>
      <c r="B194" s="146" t="s">
        <v>345</v>
      </c>
      <c r="C194" s="147" t="s">
        <v>235</v>
      </c>
      <c r="D194" s="148">
        <v>705</v>
      </c>
      <c r="E194" s="149">
        <v>15</v>
      </c>
      <c r="F194" s="149">
        <v>15</v>
      </c>
      <c r="G194" s="149">
        <v>15</v>
      </c>
    </row>
    <row r="195" spans="1:7" ht="31.5">
      <c r="A195" s="145" t="s">
        <v>242</v>
      </c>
      <c r="B195" s="146" t="s">
        <v>346</v>
      </c>
      <c r="C195" s="147" t="s">
        <v>227</v>
      </c>
      <c r="D195" s="148">
        <v>0</v>
      </c>
      <c r="E195" s="149">
        <v>850</v>
      </c>
      <c r="F195" s="149">
        <v>851</v>
      </c>
      <c r="G195" s="149">
        <v>782.5</v>
      </c>
    </row>
    <row r="196" spans="1:7" ht="78" customHeight="1">
      <c r="A196" s="145" t="s">
        <v>248</v>
      </c>
      <c r="B196" s="146" t="s">
        <v>346</v>
      </c>
      <c r="C196" s="147" t="s">
        <v>249</v>
      </c>
      <c r="D196" s="148">
        <v>0</v>
      </c>
      <c r="E196" s="149">
        <v>4.2</v>
      </c>
      <c r="F196" s="149">
        <v>4.2</v>
      </c>
      <c r="G196" s="149">
        <v>4.2</v>
      </c>
    </row>
    <row r="197" spans="1:7">
      <c r="A197" s="145" t="s">
        <v>331</v>
      </c>
      <c r="B197" s="146" t="s">
        <v>346</v>
      </c>
      <c r="C197" s="147" t="s">
        <v>249</v>
      </c>
      <c r="D197" s="148">
        <v>801</v>
      </c>
      <c r="E197" s="149">
        <v>4.2</v>
      </c>
      <c r="F197" s="149">
        <v>4.2</v>
      </c>
      <c r="G197" s="149">
        <v>4.2</v>
      </c>
    </row>
    <row r="198" spans="1:7" ht="31.5">
      <c r="A198" s="145" t="s">
        <v>234</v>
      </c>
      <c r="B198" s="146" t="s">
        <v>346</v>
      </c>
      <c r="C198" s="147" t="s">
        <v>235</v>
      </c>
      <c r="D198" s="148">
        <v>0</v>
      </c>
      <c r="E198" s="149">
        <v>832</v>
      </c>
      <c r="F198" s="149">
        <v>833</v>
      </c>
      <c r="G198" s="149">
        <v>764.5</v>
      </c>
    </row>
    <row r="199" spans="1:7">
      <c r="A199" s="145" t="s">
        <v>331</v>
      </c>
      <c r="B199" s="146" t="s">
        <v>346</v>
      </c>
      <c r="C199" s="147" t="s">
        <v>235</v>
      </c>
      <c r="D199" s="148">
        <v>801</v>
      </c>
      <c r="E199" s="149">
        <v>832</v>
      </c>
      <c r="F199" s="149">
        <v>833</v>
      </c>
      <c r="G199" s="149">
        <v>764.5</v>
      </c>
    </row>
    <row r="200" spans="1:7">
      <c r="A200" s="145" t="s">
        <v>244</v>
      </c>
      <c r="B200" s="146" t="s">
        <v>346</v>
      </c>
      <c r="C200" s="147" t="s">
        <v>245</v>
      </c>
      <c r="D200" s="148">
        <v>0</v>
      </c>
      <c r="E200" s="149">
        <v>13.8</v>
      </c>
      <c r="F200" s="149">
        <v>13.8</v>
      </c>
      <c r="G200" s="149">
        <v>13.8</v>
      </c>
    </row>
    <row r="201" spans="1:7">
      <c r="A201" s="145" t="s">
        <v>331</v>
      </c>
      <c r="B201" s="146" t="s">
        <v>346</v>
      </c>
      <c r="C201" s="147" t="s">
        <v>245</v>
      </c>
      <c r="D201" s="148">
        <v>801</v>
      </c>
      <c r="E201" s="149">
        <v>13.8</v>
      </c>
      <c r="F201" s="149">
        <v>13.8</v>
      </c>
      <c r="G201" s="149">
        <v>13.8</v>
      </c>
    </row>
    <row r="202" spans="1:7" ht="204" customHeight="1">
      <c r="A202" s="145" t="s">
        <v>298</v>
      </c>
      <c r="B202" s="146" t="s">
        <v>347</v>
      </c>
      <c r="C202" s="147" t="s">
        <v>227</v>
      </c>
      <c r="D202" s="148">
        <v>0</v>
      </c>
      <c r="E202" s="149">
        <v>13106.8</v>
      </c>
      <c r="F202" s="149">
        <v>12908.4</v>
      </c>
      <c r="G202" s="149">
        <v>14320.9</v>
      </c>
    </row>
    <row r="203" spans="1:7" ht="78" customHeight="1">
      <c r="A203" s="145" t="s">
        <v>248</v>
      </c>
      <c r="B203" s="146" t="s">
        <v>347</v>
      </c>
      <c r="C203" s="147" t="s">
        <v>249</v>
      </c>
      <c r="D203" s="148">
        <v>0</v>
      </c>
      <c r="E203" s="149">
        <v>13106.8</v>
      </c>
      <c r="F203" s="149">
        <v>12908.4</v>
      </c>
      <c r="G203" s="149">
        <v>14320.9</v>
      </c>
    </row>
    <row r="204" spans="1:7">
      <c r="A204" s="145" t="s">
        <v>331</v>
      </c>
      <c r="B204" s="146" t="s">
        <v>347</v>
      </c>
      <c r="C204" s="147" t="s">
        <v>249</v>
      </c>
      <c r="D204" s="148">
        <v>801</v>
      </c>
      <c r="E204" s="149">
        <v>13106.8</v>
      </c>
      <c r="F204" s="149">
        <v>12908.4</v>
      </c>
      <c r="G204" s="149">
        <v>14320.9</v>
      </c>
    </row>
    <row r="205" spans="1:7" ht="47.25">
      <c r="A205" s="145" t="s">
        <v>348</v>
      </c>
      <c r="B205" s="146" t="s">
        <v>349</v>
      </c>
      <c r="C205" s="147" t="s">
        <v>227</v>
      </c>
      <c r="D205" s="148">
        <v>0</v>
      </c>
      <c r="E205" s="149">
        <v>18984.7</v>
      </c>
      <c r="F205" s="149">
        <v>11595.2</v>
      </c>
      <c r="G205" s="149">
        <v>12803.4</v>
      </c>
    </row>
    <row r="206" spans="1:7" ht="31.5">
      <c r="A206" s="145" t="s">
        <v>350</v>
      </c>
      <c r="B206" s="146" t="s">
        <v>351</v>
      </c>
      <c r="C206" s="147" t="s">
        <v>227</v>
      </c>
      <c r="D206" s="148">
        <v>0</v>
      </c>
      <c r="E206" s="149">
        <v>21</v>
      </c>
      <c r="F206" s="149">
        <v>21</v>
      </c>
      <c r="G206" s="149">
        <v>21</v>
      </c>
    </row>
    <row r="207" spans="1:7" ht="31.5">
      <c r="A207" s="145" t="s">
        <v>278</v>
      </c>
      <c r="B207" s="146" t="s">
        <v>351</v>
      </c>
      <c r="C207" s="147" t="s">
        <v>279</v>
      </c>
      <c r="D207" s="148">
        <v>0</v>
      </c>
      <c r="E207" s="149">
        <v>21</v>
      </c>
      <c r="F207" s="149">
        <v>21</v>
      </c>
      <c r="G207" s="149">
        <v>21</v>
      </c>
    </row>
    <row r="208" spans="1:7">
      <c r="A208" s="145" t="s">
        <v>295</v>
      </c>
      <c r="B208" s="146" t="s">
        <v>351</v>
      </c>
      <c r="C208" s="147" t="s">
        <v>279</v>
      </c>
      <c r="D208" s="148">
        <v>703</v>
      </c>
      <c r="E208" s="149">
        <v>21</v>
      </c>
      <c r="F208" s="149">
        <v>21</v>
      </c>
      <c r="G208" s="149">
        <v>21</v>
      </c>
    </row>
    <row r="209" spans="1:7" ht="31.5">
      <c r="A209" s="145" t="s">
        <v>242</v>
      </c>
      <c r="B209" s="146" t="s">
        <v>352</v>
      </c>
      <c r="C209" s="147" t="s">
        <v>227</v>
      </c>
      <c r="D209" s="148">
        <v>0</v>
      </c>
      <c r="E209" s="149">
        <v>363</v>
      </c>
      <c r="F209" s="149">
        <v>363</v>
      </c>
      <c r="G209" s="149">
        <v>344.4</v>
      </c>
    </row>
    <row r="210" spans="1:7" ht="31.5">
      <c r="A210" s="145" t="s">
        <v>234</v>
      </c>
      <c r="B210" s="146" t="s">
        <v>352</v>
      </c>
      <c r="C210" s="147" t="s">
        <v>235</v>
      </c>
      <c r="D210" s="148">
        <v>0</v>
      </c>
      <c r="E210" s="149">
        <v>270.39999999999998</v>
      </c>
      <c r="F210" s="149">
        <v>270.39999999999998</v>
      </c>
      <c r="G210" s="149">
        <v>251.8</v>
      </c>
    </row>
    <row r="211" spans="1:7">
      <c r="A211" s="145" t="s">
        <v>295</v>
      </c>
      <c r="B211" s="146" t="s">
        <v>352</v>
      </c>
      <c r="C211" s="147" t="s">
        <v>235</v>
      </c>
      <c r="D211" s="148">
        <v>703</v>
      </c>
      <c r="E211" s="149">
        <v>270.39999999999998</v>
      </c>
      <c r="F211" s="149">
        <v>270.39999999999998</v>
      </c>
      <c r="G211" s="149">
        <v>251.8</v>
      </c>
    </row>
    <row r="212" spans="1:7">
      <c r="A212" s="145" t="s">
        <v>244</v>
      </c>
      <c r="B212" s="146" t="s">
        <v>352</v>
      </c>
      <c r="C212" s="147" t="s">
        <v>245</v>
      </c>
      <c r="D212" s="148">
        <v>0</v>
      </c>
      <c r="E212" s="149">
        <v>92.6</v>
      </c>
      <c r="F212" s="149">
        <v>92.6</v>
      </c>
      <c r="G212" s="149">
        <v>92.6</v>
      </c>
    </row>
    <row r="213" spans="1:7">
      <c r="A213" s="145" t="s">
        <v>295</v>
      </c>
      <c r="B213" s="146" t="s">
        <v>352</v>
      </c>
      <c r="C213" s="147" t="s">
        <v>245</v>
      </c>
      <c r="D213" s="148">
        <v>703</v>
      </c>
      <c r="E213" s="149">
        <v>92.6</v>
      </c>
      <c r="F213" s="149">
        <v>92.6</v>
      </c>
      <c r="G213" s="149">
        <v>92.6</v>
      </c>
    </row>
    <row r="214" spans="1:7" ht="47.25">
      <c r="A214" s="145" t="s">
        <v>338</v>
      </c>
      <c r="B214" s="146" t="s">
        <v>353</v>
      </c>
      <c r="C214" s="147" t="s">
        <v>227</v>
      </c>
      <c r="D214" s="148">
        <v>0</v>
      </c>
      <c r="E214" s="149">
        <v>7250</v>
      </c>
      <c r="F214" s="149">
        <v>0</v>
      </c>
      <c r="G214" s="149">
        <v>0</v>
      </c>
    </row>
    <row r="215" spans="1:7" ht="31.5">
      <c r="A215" s="145" t="s">
        <v>234</v>
      </c>
      <c r="B215" s="146" t="s">
        <v>353</v>
      </c>
      <c r="C215" s="147" t="s">
        <v>235</v>
      </c>
      <c r="D215" s="148">
        <v>0</v>
      </c>
      <c r="E215" s="149">
        <v>7250</v>
      </c>
      <c r="F215" s="149">
        <v>0</v>
      </c>
      <c r="G215" s="149">
        <v>0</v>
      </c>
    </row>
    <row r="216" spans="1:7">
      <c r="A216" s="145" t="s">
        <v>295</v>
      </c>
      <c r="B216" s="146" t="s">
        <v>353</v>
      </c>
      <c r="C216" s="147" t="s">
        <v>235</v>
      </c>
      <c r="D216" s="148">
        <v>703</v>
      </c>
      <c r="E216" s="149">
        <v>7250</v>
      </c>
      <c r="F216" s="149">
        <v>0</v>
      </c>
      <c r="G216" s="149">
        <v>0</v>
      </c>
    </row>
    <row r="217" spans="1:7" ht="204" customHeight="1">
      <c r="A217" s="145" t="s">
        <v>298</v>
      </c>
      <c r="B217" s="146" t="s">
        <v>354</v>
      </c>
      <c r="C217" s="147" t="s">
        <v>227</v>
      </c>
      <c r="D217" s="148">
        <v>0</v>
      </c>
      <c r="E217" s="149">
        <v>11350.7</v>
      </c>
      <c r="F217" s="149">
        <v>11211.2</v>
      </c>
      <c r="G217" s="149">
        <v>12438</v>
      </c>
    </row>
    <row r="218" spans="1:7" ht="78" customHeight="1">
      <c r="A218" s="145" t="s">
        <v>248</v>
      </c>
      <c r="B218" s="146" t="s">
        <v>354</v>
      </c>
      <c r="C218" s="147" t="s">
        <v>249</v>
      </c>
      <c r="D218" s="148">
        <v>0</v>
      </c>
      <c r="E218" s="149">
        <v>11350.7</v>
      </c>
      <c r="F218" s="149">
        <v>11211.2</v>
      </c>
      <c r="G218" s="149">
        <v>12438</v>
      </c>
    </row>
    <row r="219" spans="1:7">
      <c r="A219" s="145" t="s">
        <v>295</v>
      </c>
      <c r="B219" s="146" t="s">
        <v>354</v>
      </c>
      <c r="C219" s="147" t="s">
        <v>249</v>
      </c>
      <c r="D219" s="148">
        <v>703</v>
      </c>
      <c r="E219" s="149">
        <v>11350.7</v>
      </c>
      <c r="F219" s="149">
        <v>11211.2</v>
      </c>
      <c r="G219" s="149">
        <v>12438</v>
      </c>
    </row>
    <row r="220" spans="1:7" ht="47.25">
      <c r="A220" s="145" t="s">
        <v>355</v>
      </c>
      <c r="B220" s="146" t="s">
        <v>356</v>
      </c>
      <c r="C220" s="147" t="s">
        <v>227</v>
      </c>
      <c r="D220" s="148">
        <v>0</v>
      </c>
      <c r="E220" s="149">
        <v>1932.8</v>
      </c>
      <c r="F220" s="149">
        <v>1868</v>
      </c>
      <c r="G220" s="149">
        <v>2086.1</v>
      </c>
    </row>
    <row r="221" spans="1:7" ht="31.5">
      <c r="A221" s="145" t="s">
        <v>357</v>
      </c>
      <c r="B221" s="146" t="s">
        <v>358</v>
      </c>
      <c r="C221" s="147" t="s">
        <v>227</v>
      </c>
      <c r="D221" s="148">
        <v>0</v>
      </c>
      <c r="E221" s="149">
        <v>1932.8</v>
      </c>
      <c r="F221" s="149">
        <v>1868</v>
      </c>
      <c r="G221" s="149">
        <v>2086.1</v>
      </c>
    </row>
    <row r="222" spans="1:7" ht="31.5">
      <c r="A222" s="145" t="s">
        <v>359</v>
      </c>
      <c r="B222" s="146" t="s">
        <v>360</v>
      </c>
      <c r="C222" s="147" t="s">
        <v>227</v>
      </c>
      <c r="D222" s="148">
        <v>0</v>
      </c>
      <c r="E222" s="149">
        <v>5</v>
      </c>
      <c r="F222" s="149">
        <v>5</v>
      </c>
      <c r="G222" s="149">
        <v>19.2</v>
      </c>
    </row>
    <row r="223" spans="1:7" ht="31.5">
      <c r="A223" s="145" t="s">
        <v>234</v>
      </c>
      <c r="B223" s="146" t="s">
        <v>360</v>
      </c>
      <c r="C223" s="147" t="s">
        <v>235</v>
      </c>
      <c r="D223" s="148">
        <v>0</v>
      </c>
      <c r="E223" s="149">
        <v>5</v>
      </c>
      <c r="F223" s="149">
        <v>5</v>
      </c>
      <c r="G223" s="149">
        <v>19.2</v>
      </c>
    </row>
    <row r="224" spans="1:7" ht="31.5">
      <c r="A224" s="145" t="s">
        <v>361</v>
      </c>
      <c r="B224" s="146" t="s">
        <v>360</v>
      </c>
      <c r="C224" s="147" t="s">
        <v>235</v>
      </c>
      <c r="D224" s="148">
        <v>804</v>
      </c>
      <c r="E224" s="149">
        <v>5</v>
      </c>
      <c r="F224" s="149">
        <v>5</v>
      </c>
      <c r="G224" s="149">
        <v>19.2</v>
      </c>
    </row>
    <row r="225" spans="1:7" ht="204" customHeight="1">
      <c r="A225" s="145" t="s">
        <v>298</v>
      </c>
      <c r="B225" s="146" t="s">
        <v>362</v>
      </c>
      <c r="C225" s="147" t="s">
        <v>227</v>
      </c>
      <c r="D225" s="148">
        <v>0</v>
      </c>
      <c r="E225" s="149">
        <v>1927.8</v>
      </c>
      <c r="F225" s="149">
        <v>1863</v>
      </c>
      <c r="G225" s="149">
        <v>2066.9</v>
      </c>
    </row>
    <row r="226" spans="1:7" ht="78" customHeight="1">
      <c r="A226" s="145" t="s">
        <v>248</v>
      </c>
      <c r="B226" s="146" t="s">
        <v>362</v>
      </c>
      <c r="C226" s="147" t="s">
        <v>249</v>
      </c>
      <c r="D226" s="148">
        <v>0</v>
      </c>
      <c r="E226" s="149">
        <v>1927.8</v>
      </c>
      <c r="F226" s="149">
        <v>1863</v>
      </c>
      <c r="G226" s="149">
        <v>2066.9</v>
      </c>
    </row>
    <row r="227" spans="1:7" ht="31.5">
      <c r="A227" s="145" t="s">
        <v>361</v>
      </c>
      <c r="B227" s="146" t="s">
        <v>362</v>
      </c>
      <c r="C227" s="147" t="s">
        <v>249</v>
      </c>
      <c r="D227" s="148">
        <v>804</v>
      </c>
      <c r="E227" s="149">
        <v>1927.8</v>
      </c>
      <c r="F227" s="149">
        <v>1863</v>
      </c>
      <c r="G227" s="149">
        <v>2066.9</v>
      </c>
    </row>
    <row r="228" spans="1:7" s="144" customFormat="1" ht="63">
      <c r="A228" s="139" t="s">
        <v>363</v>
      </c>
      <c r="B228" s="140" t="s">
        <v>364</v>
      </c>
      <c r="C228" s="141" t="s">
        <v>227</v>
      </c>
      <c r="D228" s="142">
        <v>0</v>
      </c>
      <c r="E228" s="143">
        <v>73731.3</v>
      </c>
      <c r="F228" s="143">
        <v>73042.7</v>
      </c>
      <c r="G228" s="143">
        <v>30558.9</v>
      </c>
    </row>
    <row r="229" spans="1:7" ht="47.25">
      <c r="A229" s="145" t="s">
        <v>365</v>
      </c>
      <c r="B229" s="146" t="s">
        <v>366</v>
      </c>
      <c r="C229" s="147" t="s">
        <v>227</v>
      </c>
      <c r="D229" s="148">
        <v>0</v>
      </c>
      <c r="E229" s="149">
        <v>63404.3</v>
      </c>
      <c r="F229" s="149">
        <v>63404.3</v>
      </c>
      <c r="G229" s="149">
        <v>213.5</v>
      </c>
    </row>
    <row r="230" spans="1:7" ht="47.25">
      <c r="A230" s="145" t="s">
        <v>367</v>
      </c>
      <c r="B230" s="146" t="s">
        <v>368</v>
      </c>
      <c r="C230" s="147" t="s">
        <v>227</v>
      </c>
      <c r="D230" s="148">
        <v>0</v>
      </c>
      <c r="E230" s="149">
        <v>63190.8</v>
      </c>
      <c r="F230" s="149">
        <v>63190.8</v>
      </c>
      <c r="G230" s="149">
        <v>0</v>
      </c>
    </row>
    <row r="231" spans="1:7" ht="47.25">
      <c r="A231" s="145" t="s">
        <v>369</v>
      </c>
      <c r="B231" s="146" t="s">
        <v>370</v>
      </c>
      <c r="C231" s="147" t="s">
        <v>227</v>
      </c>
      <c r="D231" s="148">
        <v>0</v>
      </c>
      <c r="E231" s="149">
        <v>63190.8</v>
      </c>
      <c r="F231" s="149">
        <v>63190.8</v>
      </c>
      <c r="G231" s="149">
        <v>0</v>
      </c>
    </row>
    <row r="232" spans="1:7" ht="47.25">
      <c r="A232" s="145" t="s">
        <v>371</v>
      </c>
      <c r="B232" s="146" t="s">
        <v>370</v>
      </c>
      <c r="C232" s="147" t="s">
        <v>372</v>
      </c>
      <c r="D232" s="148">
        <v>0</v>
      </c>
      <c r="E232" s="149">
        <v>63190.8</v>
      </c>
      <c r="F232" s="149">
        <v>63190.8</v>
      </c>
      <c r="G232" s="149">
        <v>0</v>
      </c>
    </row>
    <row r="233" spans="1:7">
      <c r="A233" s="145" t="s">
        <v>331</v>
      </c>
      <c r="B233" s="146" t="s">
        <v>370</v>
      </c>
      <c r="C233" s="147" t="s">
        <v>372</v>
      </c>
      <c r="D233" s="148">
        <v>801</v>
      </c>
      <c r="E233" s="149">
        <v>63190.8</v>
      </c>
      <c r="F233" s="149">
        <v>63190.8</v>
      </c>
      <c r="G233" s="149">
        <v>0</v>
      </c>
    </row>
    <row r="234" spans="1:7" ht="63" customHeight="1">
      <c r="A234" s="145" t="s">
        <v>373</v>
      </c>
      <c r="B234" s="146" t="s">
        <v>374</v>
      </c>
      <c r="C234" s="147" t="s">
        <v>227</v>
      </c>
      <c r="D234" s="148">
        <v>0</v>
      </c>
      <c r="E234" s="149">
        <v>110.1</v>
      </c>
      <c r="F234" s="149">
        <v>110.1</v>
      </c>
      <c r="G234" s="149">
        <v>110.1</v>
      </c>
    </row>
    <row r="235" spans="1:7" ht="47.25">
      <c r="A235" s="145" t="s">
        <v>375</v>
      </c>
      <c r="B235" s="146" t="s">
        <v>376</v>
      </c>
      <c r="C235" s="147" t="s">
        <v>227</v>
      </c>
      <c r="D235" s="148">
        <v>0</v>
      </c>
      <c r="E235" s="149">
        <v>110.1</v>
      </c>
      <c r="F235" s="149">
        <v>110.1</v>
      </c>
      <c r="G235" s="149">
        <v>110.1</v>
      </c>
    </row>
    <row r="236" spans="1:7" ht="31.5">
      <c r="A236" s="145" t="s">
        <v>234</v>
      </c>
      <c r="B236" s="146" t="s">
        <v>376</v>
      </c>
      <c r="C236" s="147" t="s">
        <v>235</v>
      </c>
      <c r="D236" s="148">
        <v>0</v>
      </c>
      <c r="E236" s="149">
        <v>6.6</v>
      </c>
      <c r="F236" s="149">
        <v>6.6</v>
      </c>
      <c r="G236" s="149">
        <v>6.6</v>
      </c>
    </row>
    <row r="237" spans="1:7">
      <c r="A237" s="145" t="s">
        <v>377</v>
      </c>
      <c r="B237" s="146" t="s">
        <v>376</v>
      </c>
      <c r="C237" s="147" t="s">
        <v>235</v>
      </c>
      <c r="D237" s="148">
        <v>113</v>
      </c>
      <c r="E237" s="149">
        <v>6.6</v>
      </c>
      <c r="F237" s="149">
        <v>6.6</v>
      </c>
      <c r="G237" s="149">
        <v>6.6</v>
      </c>
    </row>
    <row r="238" spans="1:7" ht="31.5">
      <c r="A238" s="145" t="s">
        <v>278</v>
      </c>
      <c r="B238" s="146" t="s">
        <v>376</v>
      </c>
      <c r="C238" s="147" t="s">
        <v>279</v>
      </c>
      <c r="D238" s="148">
        <v>0</v>
      </c>
      <c r="E238" s="149">
        <v>103.5</v>
      </c>
      <c r="F238" s="149">
        <v>103.5</v>
      </c>
      <c r="G238" s="149">
        <v>103.5</v>
      </c>
    </row>
    <row r="239" spans="1:7">
      <c r="A239" s="145" t="s">
        <v>377</v>
      </c>
      <c r="B239" s="146" t="s">
        <v>376</v>
      </c>
      <c r="C239" s="147" t="s">
        <v>279</v>
      </c>
      <c r="D239" s="148">
        <v>113</v>
      </c>
      <c r="E239" s="149">
        <v>103.5</v>
      </c>
      <c r="F239" s="149">
        <v>103.5</v>
      </c>
      <c r="G239" s="149">
        <v>103.5</v>
      </c>
    </row>
    <row r="240" spans="1:7" ht="47.25">
      <c r="A240" s="145" t="s">
        <v>378</v>
      </c>
      <c r="B240" s="146" t="s">
        <v>379</v>
      </c>
      <c r="C240" s="147" t="s">
        <v>227</v>
      </c>
      <c r="D240" s="148">
        <v>0</v>
      </c>
      <c r="E240" s="149">
        <v>103.4</v>
      </c>
      <c r="F240" s="149">
        <v>103.4</v>
      </c>
      <c r="G240" s="149">
        <v>103.4</v>
      </c>
    </row>
    <row r="241" spans="1:7" ht="63" customHeight="1">
      <c r="A241" s="145" t="s">
        <v>380</v>
      </c>
      <c r="B241" s="146" t="s">
        <v>381</v>
      </c>
      <c r="C241" s="147" t="s">
        <v>227</v>
      </c>
      <c r="D241" s="148">
        <v>0</v>
      </c>
      <c r="E241" s="149">
        <v>103.4</v>
      </c>
      <c r="F241" s="149">
        <v>103.4</v>
      </c>
      <c r="G241" s="149">
        <v>103.4</v>
      </c>
    </row>
    <row r="242" spans="1:7" ht="31.5">
      <c r="A242" s="145" t="s">
        <v>278</v>
      </c>
      <c r="B242" s="146" t="s">
        <v>381</v>
      </c>
      <c r="C242" s="147" t="s">
        <v>279</v>
      </c>
      <c r="D242" s="148">
        <v>0</v>
      </c>
      <c r="E242" s="149">
        <v>103.4</v>
      </c>
      <c r="F242" s="149">
        <v>103.4</v>
      </c>
      <c r="G242" s="149">
        <v>103.4</v>
      </c>
    </row>
    <row r="243" spans="1:7">
      <c r="A243" s="145" t="s">
        <v>377</v>
      </c>
      <c r="B243" s="146" t="s">
        <v>381</v>
      </c>
      <c r="C243" s="147" t="s">
        <v>279</v>
      </c>
      <c r="D243" s="148">
        <v>113</v>
      </c>
      <c r="E243" s="149">
        <v>103.4</v>
      </c>
      <c r="F243" s="149">
        <v>103.4</v>
      </c>
      <c r="G243" s="149">
        <v>103.4</v>
      </c>
    </row>
    <row r="244" spans="1:7" ht="47.25">
      <c r="A244" s="145" t="s">
        <v>382</v>
      </c>
      <c r="B244" s="146" t="s">
        <v>383</v>
      </c>
      <c r="C244" s="147" t="s">
        <v>227</v>
      </c>
      <c r="D244" s="148">
        <v>0</v>
      </c>
      <c r="E244" s="149">
        <v>1588.5</v>
      </c>
      <c r="F244" s="149">
        <v>1588.5</v>
      </c>
      <c r="G244" s="149">
        <v>21495.3</v>
      </c>
    </row>
    <row r="245" spans="1:7" ht="47.25">
      <c r="A245" s="145" t="s">
        <v>384</v>
      </c>
      <c r="B245" s="146" t="s">
        <v>385</v>
      </c>
      <c r="C245" s="147" t="s">
        <v>227</v>
      </c>
      <c r="D245" s="148">
        <v>0</v>
      </c>
      <c r="E245" s="149">
        <v>0</v>
      </c>
      <c r="F245" s="149">
        <v>0</v>
      </c>
      <c r="G245" s="149">
        <v>19906.8</v>
      </c>
    </row>
    <row r="246" spans="1:7" ht="78.75">
      <c r="A246" s="145" t="s">
        <v>386</v>
      </c>
      <c r="B246" s="146" t="s">
        <v>387</v>
      </c>
      <c r="C246" s="147" t="s">
        <v>227</v>
      </c>
      <c r="D246" s="148">
        <v>0</v>
      </c>
      <c r="E246" s="149">
        <v>0</v>
      </c>
      <c r="F246" s="149">
        <v>0</v>
      </c>
      <c r="G246" s="149">
        <v>19906.8</v>
      </c>
    </row>
    <row r="247" spans="1:7" ht="31.5">
      <c r="A247" s="145" t="s">
        <v>234</v>
      </c>
      <c r="B247" s="146" t="s">
        <v>387</v>
      </c>
      <c r="C247" s="147" t="s">
        <v>235</v>
      </c>
      <c r="D247" s="148">
        <v>0</v>
      </c>
      <c r="E247" s="149">
        <v>0</v>
      </c>
      <c r="F247" s="149">
        <v>0</v>
      </c>
      <c r="G247" s="149">
        <v>19906.8</v>
      </c>
    </row>
    <row r="248" spans="1:7" ht="31.5">
      <c r="A248" s="145" t="s">
        <v>388</v>
      </c>
      <c r="B248" s="146" t="s">
        <v>387</v>
      </c>
      <c r="C248" s="147" t="s">
        <v>235</v>
      </c>
      <c r="D248" s="148">
        <v>605</v>
      </c>
      <c r="E248" s="149">
        <v>0</v>
      </c>
      <c r="F248" s="149">
        <v>0</v>
      </c>
      <c r="G248" s="149">
        <v>19906.8</v>
      </c>
    </row>
    <row r="249" spans="1:7" ht="47.25">
      <c r="A249" s="145" t="s">
        <v>389</v>
      </c>
      <c r="B249" s="146" t="s">
        <v>390</v>
      </c>
      <c r="C249" s="147" t="s">
        <v>227</v>
      </c>
      <c r="D249" s="148">
        <v>0</v>
      </c>
      <c r="E249" s="149">
        <v>1588.5</v>
      </c>
      <c r="F249" s="149">
        <v>1588.5</v>
      </c>
      <c r="G249" s="149">
        <v>1588.5</v>
      </c>
    </row>
    <row r="250" spans="1:7" ht="94.5" customHeight="1">
      <c r="A250" s="145" t="s">
        <v>391</v>
      </c>
      <c r="B250" s="146" t="s">
        <v>392</v>
      </c>
      <c r="C250" s="147" t="s">
        <v>227</v>
      </c>
      <c r="D250" s="148">
        <v>0</v>
      </c>
      <c r="E250" s="149">
        <v>1588.5</v>
      </c>
      <c r="F250" s="149">
        <v>1588.5</v>
      </c>
      <c r="G250" s="149">
        <v>1588.5</v>
      </c>
    </row>
    <row r="251" spans="1:7" ht="31.5">
      <c r="A251" s="145" t="s">
        <v>234</v>
      </c>
      <c r="B251" s="146" t="s">
        <v>392</v>
      </c>
      <c r="C251" s="147" t="s">
        <v>235</v>
      </c>
      <c r="D251" s="148">
        <v>0</v>
      </c>
      <c r="E251" s="149">
        <v>1588.5</v>
      </c>
      <c r="F251" s="149">
        <v>1588.5</v>
      </c>
      <c r="G251" s="149">
        <v>1588.5</v>
      </c>
    </row>
    <row r="252" spans="1:7">
      <c r="A252" s="145" t="s">
        <v>393</v>
      </c>
      <c r="B252" s="146" t="s">
        <v>392</v>
      </c>
      <c r="C252" s="147" t="s">
        <v>235</v>
      </c>
      <c r="D252" s="148">
        <v>405</v>
      </c>
      <c r="E252" s="149">
        <v>1588.5</v>
      </c>
      <c r="F252" s="149">
        <v>1588.5</v>
      </c>
      <c r="G252" s="149">
        <v>1588.5</v>
      </c>
    </row>
    <row r="253" spans="1:7" ht="63">
      <c r="A253" s="145" t="s">
        <v>394</v>
      </c>
      <c r="B253" s="146" t="s">
        <v>395</v>
      </c>
      <c r="C253" s="147" t="s">
        <v>227</v>
      </c>
      <c r="D253" s="148">
        <v>0</v>
      </c>
      <c r="E253" s="149">
        <v>317.2</v>
      </c>
      <c r="F253" s="149">
        <v>504</v>
      </c>
      <c r="G253" s="149">
        <v>642.20000000000005</v>
      </c>
    </row>
    <row r="254" spans="1:7" ht="63">
      <c r="A254" s="145" t="s">
        <v>396</v>
      </c>
      <c r="B254" s="146" t="s">
        <v>397</v>
      </c>
      <c r="C254" s="147" t="s">
        <v>227</v>
      </c>
      <c r="D254" s="148">
        <v>0</v>
      </c>
      <c r="E254" s="149">
        <v>314.2</v>
      </c>
      <c r="F254" s="149">
        <v>501</v>
      </c>
      <c r="G254" s="149">
        <v>639.20000000000005</v>
      </c>
    </row>
    <row r="255" spans="1:7" ht="78.75">
      <c r="A255" s="145" t="s">
        <v>312</v>
      </c>
      <c r="B255" s="146" t="s">
        <v>398</v>
      </c>
      <c r="C255" s="147" t="s">
        <v>227</v>
      </c>
      <c r="D255" s="148">
        <v>0</v>
      </c>
      <c r="E255" s="149">
        <v>314.2</v>
      </c>
      <c r="F255" s="149">
        <v>501</v>
      </c>
      <c r="G255" s="149">
        <v>639.20000000000005</v>
      </c>
    </row>
    <row r="256" spans="1:7" ht="31.5">
      <c r="A256" s="145" t="s">
        <v>234</v>
      </c>
      <c r="B256" s="146" t="s">
        <v>398</v>
      </c>
      <c r="C256" s="147" t="s">
        <v>235</v>
      </c>
      <c r="D256" s="148">
        <v>0</v>
      </c>
      <c r="E256" s="149">
        <v>314.2</v>
      </c>
      <c r="F256" s="149">
        <v>501</v>
      </c>
      <c r="G256" s="149">
        <v>639.20000000000005</v>
      </c>
    </row>
    <row r="257" spans="1:7">
      <c r="A257" s="145" t="s">
        <v>236</v>
      </c>
      <c r="B257" s="146" t="s">
        <v>398</v>
      </c>
      <c r="C257" s="147" t="s">
        <v>235</v>
      </c>
      <c r="D257" s="148">
        <v>701</v>
      </c>
      <c r="E257" s="149">
        <v>144.19999999999999</v>
      </c>
      <c r="F257" s="149">
        <v>20</v>
      </c>
      <c r="G257" s="149">
        <v>230</v>
      </c>
    </row>
    <row r="258" spans="1:7">
      <c r="A258" s="145" t="s">
        <v>257</v>
      </c>
      <c r="B258" s="146" t="s">
        <v>398</v>
      </c>
      <c r="C258" s="147" t="s">
        <v>235</v>
      </c>
      <c r="D258" s="148">
        <v>702</v>
      </c>
      <c r="E258" s="149">
        <v>84.3</v>
      </c>
      <c r="F258" s="149">
        <v>470</v>
      </c>
      <c r="G258" s="149">
        <v>230</v>
      </c>
    </row>
    <row r="259" spans="1:7">
      <c r="A259" s="145" t="s">
        <v>295</v>
      </c>
      <c r="B259" s="146" t="s">
        <v>398</v>
      </c>
      <c r="C259" s="147" t="s">
        <v>235</v>
      </c>
      <c r="D259" s="148">
        <v>703</v>
      </c>
      <c r="E259" s="149">
        <v>0</v>
      </c>
      <c r="F259" s="149">
        <v>11</v>
      </c>
      <c r="G259" s="149">
        <v>74.2</v>
      </c>
    </row>
    <row r="260" spans="1:7">
      <c r="A260" s="145" t="s">
        <v>307</v>
      </c>
      <c r="B260" s="146" t="s">
        <v>398</v>
      </c>
      <c r="C260" s="147" t="s">
        <v>235</v>
      </c>
      <c r="D260" s="148">
        <v>709</v>
      </c>
      <c r="E260" s="149">
        <v>0.7</v>
      </c>
      <c r="F260" s="149">
        <v>0</v>
      </c>
      <c r="G260" s="149">
        <v>0</v>
      </c>
    </row>
    <row r="261" spans="1:7">
      <c r="A261" s="145" t="s">
        <v>331</v>
      </c>
      <c r="B261" s="146" t="s">
        <v>398</v>
      </c>
      <c r="C261" s="147" t="s">
        <v>235</v>
      </c>
      <c r="D261" s="148">
        <v>801</v>
      </c>
      <c r="E261" s="149">
        <v>85</v>
      </c>
      <c r="F261" s="149">
        <v>0</v>
      </c>
      <c r="G261" s="149">
        <v>105</v>
      </c>
    </row>
    <row r="262" spans="1:7" ht="78.75">
      <c r="A262" s="145" t="s">
        <v>399</v>
      </c>
      <c r="B262" s="146" t="s">
        <v>400</v>
      </c>
      <c r="C262" s="147" t="s">
        <v>227</v>
      </c>
      <c r="D262" s="148">
        <v>0</v>
      </c>
      <c r="E262" s="149">
        <v>3</v>
      </c>
      <c r="F262" s="149">
        <v>3</v>
      </c>
      <c r="G262" s="149">
        <v>3</v>
      </c>
    </row>
    <row r="263" spans="1:7" ht="78.75">
      <c r="A263" s="145" t="s">
        <v>312</v>
      </c>
      <c r="B263" s="146" t="s">
        <v>401</v>
      </c>
      <c r="C263" s="147" t="s">
        <v>227</v>
      </c>
      <c r="D263" s="148">
        <v>0</v>
      </c>
      <c r="E263" s="149">
        <v>3</v>
      </c>
      <c r="F263" s="149">
        <v>3</v>
      </c>
      <c r="G263" s="149">
        <v>3</v>
      </c>
    </row>
    <row r="264" spans="1:7" ht="31.5">
      <c r="A264" s="145" t="s">
        <v>234</v>
      </c>
      <c r="B264" s="146" t="s">
        <v>401</v>
      </c>
      <c r="C264" s="147" t="s">
        <v>235</v>
      </c>
      <c r="D264" s="148">
        <v>0</v>
      </c>
      <c r="E264" s="149">
        <v>3</v>
      </c>
      <c r="F264" s="149">
        <v>3</v>
      </c>
      <c r="G264" s="149">
        <v>3</v>
      </c>
    </row>
    <row r="265" spans="1:7" ht="78.75">
      <c r="A265" s="145" t="s">
        <v>402</v>
      </c>
      <c r="B265" s="146" t="s">
        <v>401</v>
      </c>
      <c r="C265" s="147" t="s">
        <v>235</v>
      </c>
      <c r="D265" s="148">
        <v>104</v>
      </c>
      <c r="E265" s="149">
        <v>3</v>
      </c>
      <c r="F265" s="149">
        <v>3</v>
      </c>
      <c r="G265" s="149">
        <v>3</v>
      </c>
    </row>
    <row r="266" spans="1:7" ht="63">
      <c r="A266" s="145" t="s">
        <v>403</v>
      </c>
      <c r="B266" s="146" t="s">
        <v>404</v>
      </c>
      <c r="C266" s="147" t="s">
        <v>227</v>
      </c>
      <c r="D266" s="148">
        <v>0</v>
      </c>
      <c r="E266" s="149">
        <v>7851.3</v>
      </c>
      <c r="F266" s="149">
        <v>7545.9</v>
      </c>
      <c r="G266" s="149">
        <v>8207.9</v>
      </c>
    </row>
    <row r="267" spans="1:7" ht="47.25">
      <c r="A267" s="145" t="s">
        <v>405</v>
      </c>
      <c r="B267" s="146" t="s">
        <v>406</v>
      </c>
      <c r="C267" s="147" t="s">
        <v>227</v>
      </c>
      <c r="D267" s="148">
        <v>0</v>
      </c>
      <c r="E267" s="149">
        <v>7851.3</v>
      </c>
      <c r="F267" s="149">
        <v>7545.9</v>
      </c>
      <c r="G267" s="149">
        <v>8207.9</v>
      </c>
    </row>
    <row r="268" spans="1:7" ht="31.5">
      <c r="A268" s="145" t="s">
        <v>305</v>
      </c>
      <c r="B268" s="146" t="s">
        <v>407</v>
      </c>
      <c r="C268" s="147" t="s">
        <v>227</v>
      </c>
      <c r="D268" s="148">
        <v>0</v>
      </c>
      <c r="E268" s="149">
        <v>915.5</v>
      </c>
      <c r="F268" s="149">
        <v>104.6</v>
      </c>
      <c r="G268" s="149">
        <v>33.1</v>
      </c>
    </row>
    <row r="269" spans="1:7" ht="78" customHeight="1">
      <c r="A269" s="145" t="s">
        <v>248</v>
      </c>
      <c r="B269" s="146" t="s">
        <v>407</v>
      </c>
      <c r="C269" s="147" t="s">
        <v>249</v>
      </c>
      <c r="D269" s="148">
        <v>0</v>
      </c>
      <c r="E269" s="149">
        <v>738.4</v>
      </c>
      <c r="F269" s="149">
        <v>0</v>
      </c>
      <c r="G269" s="149">
        <v>0</v>
      </c>
    </row>
    <row r="270" spans="1:7" ht="31.5">
      <c r="A270" s="145" t="s">
        <v>408</v>
      </c>
      <c r="B270" s="146" t="s">
        <v>407</v>
      </c>
      <c r="C270" s="147" t="s">
        <v>249</v>
      </c>
      <c r="D270" s="148">
        <v>505</v>
      </c>
      <c r="E270" s="149">
        <v>738.4</v>
      </c>
      <c r="F270" s="149">
        <v>0</v>
      </c>
      <c r="G270" s="149">
        <v>0</v>
      </c>
    </row>
    <row r="271" spans="1:7" ht="31.5">
      <c r="A271" s="145" t="s">
        <v>234</v>
      </c>
      <c r="B271" s="146" t="s">
        <v>407</v>
      </c>
      <c r="C271" s="147" t="s">
        <v>235</v>
      </c>
      <c r="D271" s="148">
        <v>0</v>
      </c>
      <c r="E271" s="149">
        <v>177.1</v>
      </c>
      <c r="F271" s="149">
        <v>104.6</v>
      </c>
      <c r="G271" s="149">
        <v>33.1</v>
      </c>
    </row>
    <row r="272" spans="1:7" ht="31.5">
      <c r="A272" s="145" t="s">
        <v>408</v>
      </c>
      <c r="B272" s="146" t="s">
        <v>407</v>
      </c>
      <c r="C272" s="147" t="s">
        <v>235</v>
      </c>
      <c r="D272" s="148">
        <v>505</v>
      </c>
      <c r="E272" s="149">
        <v>177.1</v>
      </c>
      <c r="F272" s="149">
        <v>104.6</v>
      </c>
      <c r="G272" s="149">
        <v>33.1</v>
      </c>
    </row>
    <row r="273" spans="1:7" ht="204" customHeight="1">
      <c r="A273" s="145" t="s">
        <v>298</v>
      </c>
      <c r="B273" s="146" t="s">
        <v>409</v>
      </c>
      <c r="C273" s="147" t="s">
        <v>227</v>
      </c>
      <c r="D273" s="148">
        <v>0</v>
      </c>
      <c r="E273" s="149">
        <v>6935.8</v>
      </c>
      <c r="F273" s="149">
        <v>7441.3</v>
      </c>
      <c r="G273" s="149">
        <v>8174.8</v>
      </c>
    </row>
    <row r="274" spans="1:7" ht="78" customHeight="1">
      <c r="A274" s="145" t="s">
        <v>248</v>
      </c>
      <c r="B274" s="146" t="s">
        <v>409</v>
      </c>
      <c r="C274" s="147" t="s">
        <v>249</v>
      </c>
      <c r="D274" s="148">
        <v>0</v>
      </c>
      <c r="E274" s="149">
        <v>6935.8</v>
      </c>
      <c r="F274" s="149">
        <v>7441.3</v>
      </c>
      <c r="G274" s="149">
        <v>8174.8</v>
      </c>
    </row>
    <row r="275" spans="1:7" ht="31.5">
      <c r="A275" s="145" t="s">
        <v>408</v>
      </c>
      <c r="B275" s="146" t="s">
        <v>409</v>
      </c>
      <c r="C275" s="147" t="s">
        <v>249</v>
      </c>
      <c r="D275" s="148">
        <v>505</v>
      </c>
      <c r="E275" s="149">
        <v>6935.8</v>
      </c>
      <c r="F275" s="149">
        <v>7441.3</v>
      </c>
      <c r="G275" s="149">
        <v>8174.8</v>
      </c>
    </row>
    <row r="276" spans="1:7" ht="47.25">
      <c r="A276" s="145" t="s">
        <v>410</v>
      </c>
      <c r="B276" s="146" t="s">
        <v>411</v>
      </c>
      <c r="C276" s="147" t="s">
        <v>227</v>
      </c>
      <c r="D276" s="148">
        <v>0</v>
      </c>
      <c r="E276" s="149">
        <v>570</v>
      </c>
      <c r="F276" s="149">
        <v>0</v>
      </c>
      <c r="G276" s="149">
        <v>0</v>
      </c>
    </row>
    <row r="277" spans="1:7" ht="47.25">
      <c r="A277" s="145" t="s">
        <v>412</v>
      </c>
      <c r="B277" s="146" t="s">
        <v>413</v>
      </c>
      <c r="C277" s="147" t="s">
        <v>227</v>
      </c>
      <c r="D277" s="148">
        <v>0</v>
      </c>
      <c r="E277" s="149">
        <v>570</v>
      </c>
      <c r="F277" s="149">
        <v>0</v>
      </c>
      <c r="G277" s="149">
        <v>0</v>
      </c>
    </row>
    <row r="278" spans="1:7" ht="47.25">
      <c r="A278" s="145" t="s">
        <v>414</v>
      </c>
      <c r="B278" s="146" t="s">
        <v>415</v>
      </c>
      <c r="C278" s="147" t="s">
        <v>227</v>
      </c>
      <c r="D278" s="148">
        <v>0</v>
      </c>
      <c r="E278" s="149">
        <v>570</v>
      </c>
      <c r="F278" s="149">
        <v>0</v>
      </c>
      <c r="G278" s="149">
        <v>0</v>
      </c>
    </row>
    <row r="279" spans="1:7" ht="31.5">
      <c r="A279" s="145" t="s">
        <v>234</v>
      </c>
      <c r="B279" s="146" t="s">
        <v>415</v>
      </c>
      <c r="C279" s="147" t="s">
        <v>235</v>
      </c>
      <c r="D279" s="148">
        <v>0</v>
      </c>
      <c r="E279" s="149">
        <v>570</v>
      </c>
      <c r="F279" s="149">
        <v>0</v>
      </c>
      <c r="G279" s="149">
        <v>0</v>
      </c>
    </row>
    <row r="280" spans="1:7" ht="31.5">
      <c r="A280" s="145" t="s">
        <v>416</v>
      </c>
      <c r="B280" s="146" t="s">
        <v>415</v>
      </c>
      <c r="C280" s="147" t="s">
        <v>235</v>
      </c>
      <c r="D280" s="148">
        <v>412</v>
      </c>
      <c r="E280" s="149">
        <v>570</v>
      </c>
      <c r="F280" s="149">
        <v>0</v>
      </c>
      <c r="G280" s="149">
        <v>0</v>
      </c>
    </row>
    <row r="281" spans="1:7" s="144" customFormat="1" ht="46.5" customHeight="1">
      <c r="A281" s="139" t="s">
        <v>417</v>
      </c>
      <c r="B281" s="140" t="s">
        <v>418</v>
      </c>
      <c r="C281" s="141" t="s">
        <v>227</v>
      </c>
      <c r="D281" s="142">
        <v>0</v>
      </c>
      <c r="E281" s="143">
        <v>195639.9</v>
      </c>
      <c r="F281" s="143">
        <v>170719.4</v>
      </c>
      <c r="G281" s="143">
        <v>176408.1</v>
      </c>
    </row>
    <row r="282" spans="1:7" ht="78" customHeight="1">
      <c r="A282" s="145" t="s">
        <v>419</v>
      </c>
      <c r="B282" s="146" t="s">
        <v>420</v>
      </c>
      <c r="C282" s="147" t="s">
        <v>227</v>
      </c>
      <c r="D282" s="148">
        <v>0</v>
      </c>
      <c r="E282" s="149">
        <v>44656.2</v>
      </c>
      <c r="F282" s="149">
        <v>45008.3</v>
      </c>
      <c r="G282" s="149">
        <v>49423.199999999997</v>
      </c>
    </row>
    <row r="283" spans="1:7" ht="110.25">
      <c r="A283" s="145" t="s">
        <v>421</v>
      </c>
      <c r="B283" s="146" t="s">
        <v>422</v>
      </c>
      <c r="C283" s="147" t="s">
        <v>227</v>
      </c>
      <c r="D283" s="148">
        <v>0</v>
      </c>
      <c r="E283" s="149">
        <v>44656.2</v>
      </c>
      <c r="F283" s="149">
        <v>45008.3</v>
      </c>
      <c r="G283" s="149">
        <v>49423.199999999997</v>
      </c>
    </row>
    <row r="284" spans="1:7" ht="31.5">
      <c r="A284" s="145" t="s">
        <v>239</v>
      </c>
      <c r="B284" s="146" t="s">
        <v>423</v>
      </c>
      <c r="C284" s="147" t="s">
        <v>227</v>
      </c>
      <c r="D284" s="148">
        <v>0</v>
      </c>
      <c r="E284" s="149">
        <v>15</v>
      </c>
      <c r="F284" s="149">
        <v>16</v>
      </c>
      <c r="G284" s="149">
        <v>0</v>
      </c>
    </row>
    <row r="285" spans="1:7" ht="31.5">
      <c r="A285" s="145" t="s">
        <v>234</v>
      </c>
      <c r="B285" s="146" t="s">
        <v>423</v>
      </c>
      <c r="C285" s="147" t="s">
        <v>235</v>
      </c>
      <c r="D285" s="148">
        <v>0</v>
      </c>
      <c r="E285" s="149">
        <v>15</v>
      </c>
      <c r="F285" s="149">
        <v>16</v>
      </c>
      <c r="G285" s="149">
        <v>0</v>
      </c>
    </row>
    <row r="286" spans="1:7" ht="31.5">
      <c r="A286" s="145" t="s">
        <v>241</v>
      </c>
      <c r="B286" s="146" t="s">
        <v>423</v>
      </c>
      <c r="C286" s="147" t="s">
        <v>235</v>
      </c>
      <c r="D286" s="148">
        <v>705</v>
      </c>
      <c r="E286" s="149">
        <v>15</v>
      </c>
      <c r="F286" s="149">
        <v>16</v>
      </c>
      <c r="G286" s="149">
        <v>0</v>
      </c>
    </row>
    <row r="287" spans="1:7" ht="31.5">
      <c r="A287" s="145" t="s">
        <v>359</v>
      </c>
      <c r="B287" s="146" t="s">
        <v>424</v>
      </c>
      <c r="C287" s="147" t="s">
        <v>227</v>
      </c>
      <c r="D287" s="148">
        <v>0</v>
      </c>
      <c r="E287" s="149">
        <v>3810.4</v>
      </c>
      <c r="F287" s="149">
        <v>2462.6999999999998</v>
      </c>
      <c r="G287" s="149">
        <v>2553.6999999999998</v>
      </c>
    </row>
    <row r="288" spans="1:7" ht="78" customHeight="1">
      <c r="A288" s="145" t="s">
        <v>248</v>
      </c>
      <c r="B288" s="146" t="s">
        <v>424</v>
      </c>
      <c r="C288" s="147" t="s">
        <v>249</v>
      </c>
      <c r="D288" s="148">
        <v>0</v>
      </c>
      <c r="E288" s="149">
        <v>1375.8</v>
      </c>
      <c r="F288" s="149">
        <v>0</v>
      </c>
      <c r="G288" s="149">
        <v>0</v>
      </c>
    </row>
    <row r="289" spans="1:7" ht="63">
      <c r="A289" s="145" t="s">
        <v>425</v>
      </c>
      <c r="B289" s="146" t="s">
        <v>424</v>
      </c>
      <c r="C289" s="147" t="s">
        <v>249</v>
      </c>
      <c r="D289" s="148">
        <v>106</v>
      </c>
      <c r="E289" s="149">
        <v>1375.8</v>
      </c>
      <c r="F289" s="149">
        <v>0</v>
      </c>
      <c r="G289" s="149">
        <v>0</v>
      </c>
    </row>
    <row r="290" spans="1:7" ht="31.5">
      <c r="A290" s="145" t="s">
        <v>234</v>
      </c>
      <c r="B290" s="146" t="s">
        <v>424</v>
      </c>
      <c r="C290" s="147" t="s">
        <v>235</v>
      </c>
      <c r="D290" s="148">
        <v>0</v>
      </c>
      <c r="E290" s="149">
        <v>2434.6</v>
      </c>
      <c r="F290" s="149">
        <v>2462.6999999999998</v>
      </c>
      <c r="G290" s="149">
        <v>2553.6999999999998</v>
      </c>
    </row>
    <row r="291" spans="1:7" ht="63">
      <c r="A291" s="145" t="s">
        <v>425</v>
      </c>
      <c r="B291" s="146" t="s">
        <v>424</v>
      </c>
      <c r="C291" s="147" t="s">
        <v>235</v>
      </c>
      <c r="D291" s="148">
        <v>106</v>
      </c>
      <c r="E291" s="149">
        <v>2434.6</v>
      </c>
      <c r="F291" s="149">
        <v>2462.6999999999998</v>
      </c>
      <c r="G291" s="149">
        <v>2553.6999999999998</v>
      </c>
    </row>
    <row r="292" spans="1:7" ht="31.5">
      <c r="A292" s="145" t="s">
        <v>242</v>
      </c>
      <c r="B292" s="146" t="s">
        <v>426</v>
      </c>
      <c r="C292" s="147" t="s">
        <v>227</v>
      </c>
      <c r="D292" s="148">
        <v>0</v>
      </c>
      <c r="E292" s="149">
        <v>1505</v>
      </c>
      <c r="F292" s="149">
        <v>1463.4</v>
      </c>
      <c r="G292" s="149">
        <v>1463.4</v>
      </c>
    </row>
    <row r="293" spans="1:7" ht="31.5">
      <c r="A293" s="145" t="s">
        <v>234</v>
      </c>
      <c r="B293" s="146" t="s">
        <v>426</v>
      </c>
      <c r="C293" s="147" t="s">
        <v>235</v>
      </c>
      <c r="D293" s="148">
        <v>0</v>
      </c>
      <c r="E293" s="149">
        <v>1505</v>
      </c>
      <c r="F293" s="149">
        <v>1463.4</v>
      </c>
      <c r="G293" s="149">
        <v>1463.4</v>
      </c>
    </row>
    <row r="294" spans="1:7">
      <c r="A294" s="145" t="s">
        <v>377</v>
      </c>
      <c r="B294" s="146" t="s">
        <v>426</v>
      </c>
      <c r="C294" s="147" t="s">
        <v>235</v>
      </c>
      <c r="D294" s="148">
        <v>113</v>
      </c>
      <c r="E294" s="149">
        <v>1505</v>
      </c>
      <c r="F294" s="149">
        <v>1463.4</v>
      </c>
      <c r="G294" s="149">
        <v>1463.4</v>
      </c>
    </row>
    <row r="295" spans="1:7" ht="110.25">
      <c r="A295" s="145" t="s">
        <v>427</v>
      </c>
      <c r="B295" s="146" t="s">
        <v>428</v>
      </c>
      <c r="C295" s="147" t="s">
        <v>227</v>
      </c>
      <c r="D295" s="148">
        <v>0</v>
      </c>
      <c r="E295" s="149">
        <v>46.2</v>
      </c>
      <c r="F295" s="149">
        <v>38.1</v>
      </c>
      <c r="G295" s="149">
        <v>39.5</v>
      </c>
    </row>
    <row r="296" spans="1:7" ht="78" customHeight="1">
      <c r="A296" s="145" t="s">
        <v>248</v>
      </c>
      <c r="B296" s="146" t="s">
        <v>428</v>
      </c>
      <c r="C296" s="147" t="s">
        <v>249</v>
      </c>
      <c r="D296" s="148">
        <v>0</v>
      </c>
      <c r="E296" s="149">
        <v>46.2</v>
      </c>
      <c r="F296" s="149">
        <v>38.1</v>
      </c>
      <c r="G296" s="149">
        <v>39.5</v>
      </c>
    </row>
    <row r="297" spans="1:7" ht="63">
      <c r="A297" s="145" t="s">
        <v>425</v>
      </c>
      <c r="B297" s="146" t="s">
        <v>428</v>
      </c>
      <c r="C297" s="147" t="s">
        <v>249</v>
      </c>
      <c r="D297" s="148">
        <v>106</v>
      </c>
      <c r="E297" s="149">
        <v>46.2</v>
      </c>
      <c r="F297" s="149">
        <v>38.1</v>
      </c>
      <c r="G297" s="149">
        <v>39.5</v>
      </c>
    </row>
    <row r="298" spans="1:7" ht="204" customHeight="1">
      <c r="A298" s="145" t="s">
        <v>298</v>
      </c>
      <c r="B298" s="146" t="s">
        <v>429</v>
      </c>
      <c r="C298" s="147" t="s">
        <v>227</v>
      </c>
      <c r="D298" s="148">
        <v>0</v>
      </c>
      <c r="E298" s="149">
        <v>39279.599999999999</v>
      </c>
      <c r="F298" s="149">
        <v>41028.1</v>
      </c>
      <c r="G298" s="149">
        <v>45366.6</v>
      </c>
    </row>
    <row r="299" spans="1:7" ht="78" customHeight="1">
      <c r="A299" s="145" t="s">
        <v>248</v>
      </c>
      <c r="B299" s="146" t="s">
        <v>429</v>
      </c>
      <c r="C299" s="147" t="s">
        <v>249</v>
      </c>
      <c r="D299" s="148">
        <v>0</v>
      </c>
      <c r="E299" s="149">
        <v>39279.599999999999</v>
      </c>
      <c r="F299" s="149">
        <v>41028.1</v>
      </c>
      <c r="G299" s="149">
        <v>45366.6</v>
      </c>
    </row>
    <row r="300" spans="1:7">
      <c r="A300" s="145" t="s">
        <v>377</v>
      </c>
      <c r="B300" s="146" t="s">
        <v>429</v>
      </c>
      <c r="C300" s="147" t="s">
        <v>249</v>
      </c>
      <c r="D300" s="148">
        <v>113</v>
      </c>
      <c r="E300" s="149">
        <v>29295.7</v>
      </c>
      <c r="F300" s="149">
        <v>29762</v>
      </c>
      <c r="G300" s="149">
        <v>33018.400000000001</v>
      </c>
    </row>
    <row r="301" spans="1:7" ht="63">
      <c r="A301" s="145" t="s">
        <v>425</v>
      </c>
      <c r="B301" s="146" t="s">
        <v>429</v>
      </c>
      <c r="C301" s="147" t="s">
        <v>249</v>
      </c>
      <c r="D301" s="148">
        <v>106</v>
      </c>
      <c r="E301" s="149">
        <v>9983.9</v>
      </c>
      <c r="F301" s="149">
        <v>11266.1</v>
      </c>
      <c r="G301" s="149">
        <v>12348.2</v>
      </c>
    </row>
    <row r="302" spans="1:7" ht="78.75">
      <c r="A302" s="145" t="s">
        <v>430</v>
      </c>
      <c r="B302" s="146" t="s">
        <v>431</v>
      </c>
      <c r="C302" s="147" t="s">
        <v>227</v>
      </c>
      <c r="D302" s="148">
        <v>0</v>
      </c>
      <c r="E302" s="149">
        <v>150983.70000000001</v>
      </c>
      <c r="F302" s="149">
        <v>125711.1</v>
      </c>
      <c r="G302" s="149">
        <v>126984.9</v>
      </c>
    </row>
    <row r="303" spans="1:7" ht="47.25">
      <c r="A303" s="145" t="s">
        <v>432</v>
      </c>
      <c r="B303" s="146" t="s">
        <v>433</v>
      </c>
      <c r="C303" s="147" t="s">
        <v>227</v>
      </c>
      <c r="D303" s="148">
        <v>0</v>
      </c>
      <c r="E303" s="149">
        <v>150983.70000000001</v>
      </c>
      <c r="F303" s="149">
        <v>125711.1</v>
      </c>
      <c r="G303" s="149">
        <v>126984.9</v>
      </c>
    </row>
    <row r="304" spans="1:7" ht="31.5">
      <c r="A304" s="145" t="s">
        <v>434</v>
      </c>
      <c r="B304" s="146" t="s">
        <v>435</v>
      </c>
      <c r="C304" s="147" t="s">
        <v>227</v>
      </c>
      <c r="D304" s="148">
        <v>0</v>
      </c>
      <c r="E304" s="149">
        <v>14171.4</v>
      </c>
      <c r="F304" s="149">
        <v>13724.5</v>
      </c>
      <c r="G304" s="149">
        <v>14984.4</v>
      </c>
    </row>
    <row r="305" spans="1:7">
      <c r="A305" s="145" t="s">
        <v>436</v>
      </c>
      <c r="B305" s="146" t="s">
        <v>435</v>
      </c>
      <c r="C305" s="147" t="s">
        <v>437</v>
      </c>
      <c r="D305" s="148">
        <v>0</v>
      </c>
      <c r="E305" s="149">
        <v>14171.4</v>
      </c>
      <c r="F305" s="149">
        <v>13724.5</v>
      </c>
      <c r="G305" s="149">
        <v>14984.4</v>
      </c>
    </row>
    <row r="306" spans="1:7" ht="47.25">
      <c r="A306" s="145" t="s">
        <v>438</v>
      </c>
      <c r="B306" s="146" t="s">
        <v>435</v>
      </c>
      <c r="C306" s="147" t="s">
        <v>437</v>
      </c>
      <c r="D306" s="148">
        <v>1401</v>
      </c>
      <c r="E306" s="149">
        <v>14171.4</v>
      </c>
      <c r="F306" s="149">
        <v>13724.5</v>
      </c>
      <c r="G306" s="149">
        <v>14984.4</v>
      </c>
    </row>
    <row r="307" spans="1:7" ht="63">
      <c r="A307" s="145" t="s">
        <v>439</v>
      </c>
      <c r="B307" s="146" t="s">
        <v>440</v>
      </c>
      <c r="C307" s="147" t="s">
        <v>227</v>
      </c>
      <c r="D307" s="148">
        <v>0</v>
      </c>
      <c r="E307" s="149">
        <v>9000</v>
      </c>
      <c r="F307" s="149">
        <v>9000</v>
      </c>
      <c r="G307" s="149">
        <v>9000</v>
      </c>
    </row>
    <row r="308" spans="1:7">
      <c r="A308" s="145" t="s">
        <v>436</v>
      </c>
      <c r="B308" s="146" t="s">
        <v>440</v>
      </c>
      <c r="C308" s="147" t="s">
        <v>437</v>
      </c>
      <c r="D308" s="148">
        <v>0</v>
      </c>
      <c r="E308" s="149">
        <v>9000</v>
      </c>
      <c r="F308" s="149">
        <v>9000</v>
      </c>
      <c r="G308" s="149">
        <v>9000</v>
      </c>
    </row>
    <row r="309" spans="1:7" ht="31.5">
      <c r="A309" s="145" t="s">
        <v>441</v>
      </c>
      <c r="B309" s="146" t="s">
        <v>440</v>
      </c>
      <c r="C309" s="147" t="s">
        <v>437</v>
      </c>
      <c r="D309" s="148">
        <v>1403</v>
      </c>
      <c r="E309" s="149">
        <v>9000</v>
      </c>
      <c r="F309" s="149">
        <v>9000</v>
      </c>
      <c r="G309" s="149">
        <v>9000</v>
      </c>
    </row>
    <row r="310" spans="1:7" ht="110.25">
      <c r="A310" s="145" t="s">
        <v>427</v>
      </c>
      <c r="B310" s="146" t="s">
        <v>442</v>
      </c>
      <c r="C310" s="147" t="s">
        <v>227</v>
      </c>
      <c r="D310" s="148">
        <v>0</v>
      </c>
      <c r="E310" s="149">
        <v>127812.3</v>
      </c>
      <c r="F310" s="149">
        <v>102986.6</v>
      </c>
      <c r="G310" s="149">
        <v>103000.5</v>
      </c>
    </row>
    <row r="311" spans="1:7">
      <c r="A311" s="145" t="s">
        <v>436</v>
      </c>
      <c r="B311" s="146" t="s">
        <v>442</v>
      </c>
      <c r="C311" s="147" t="s">
        <v>437</v>
      </c>
      <c r="D311" s="148">
        <v>0</v>
      </c>
      <c r="E311" s="149">
        <v>127812.3</v>
      </c>
      <c r="F311" s="149">
        <v>102986.6</v>
      </c>
      <c r="G311" s="149">
        <v>103000.5</v>
      </c>
    </row>
    <row r="312" spans="1:7" ht="47.25">
      <c r="A312" s="145" t="s">
        <v>438</v>
      </c>
      <c r="B312" s="146" t="s">
        <v>442</v>
      </c>
      <c r="C312" s="147" t="s">
        <v>437</v>
      </c>
      <c r="D312" s="148">
        <v>1401</v>
      </c>
      <c r="E312" s="149">
        <v>127812.3</v>
      </c>
      <c r="F312" s="149">
        <v>102986.6</v>
      </c>
      <c r="G312" s="149">
        <v>103000.5</v>
      </c>
    </row>
    <row r="313" spans="1:7" s="144" customFormat="1" ht="63">
      <c r="A313" s="139" t="s">
        <v>443</v>
      </c>
      <c r="B313" s="140" t="s">
        <v>444</v>
      </c>
      <c r="C313" s="141" t="s">
        <v>227</v>
      </c>
      <c r="D313" s="142">
        <v>0</v>
      </c>
      <c r="E313" s="143">
        <v>48239.3</v>
      </c>
      <c r="F313" s="143">
        <v>48038.6</v>
      </c>
      <c r="G313" s="143">
        <v>51808.2</v>
      </c>
    </row>
    <row r="314" spans="1:7" ht="63">
      <c r="A314" s="145" t="s">
        <v>445</v>
      </c>
      <c r="B314" s="146" t="s">
        <v>446</v>
      </c>
      <c r="C314" s="147" t="s">
        <v>227</v>
      </c>
      <c r="D314" s="148">
        <v>0</v>
      </c>
      <c r="E314" s="149">
        <v>804.9</v>
      </c>
      <c r="F314" s="149">
        <v>804.9</v>
      </c>
      <c r="G314" s="149">
        <v>804.9</v>
      </c>
    </row>
    <row r="315" spans="1:7" ht="47.25">
      <c r="A315" s="145" t="s">
        <v>447</v>
      </c>
      <c r="B315" s="146" t="s">
        <v>448</v>
      </c>
      <c r="C315" s="147" t="s">
        <v>227</v>
      </c>
      <c r="D315" s="148">
        <v>0</v>
      </c>
      <c r="E315" s="149">
        <v>804.9</v>
      </c>
      <c r="F315" s="149">
        <v>804.9</v>
      </c>
      <c r="G315" s="149">
        <v>804.9</v>
      </c>
    </row>
    <row r="316" spans="1:7" ht="31.5">
      <c r="A316" s="145" t="s">
        <v>449</v>
      </c>
      <c r="B316" s="146" t="s">
        <v>450</v>
      </c>
      <c r="C316" s="147" t="s">
        <v>227</v>
      </c>
      <c r="D316" s="148">
        <v>0</v>
      </c>
      <c r="E316" s="149">
        <v>300</v>
      </c>
      <c r="F316" s="149">
        <v>300</v>
      </c>
      <c r="G316" s="149">
        <v>300</v>
      </c>
    </row>
    <row r="317" spans="1:7" ht="31.5">
      <c r="A317" s="145" t="s">
        <v>234</v>
      </c>
      <c r="B317" s="146" t="s">
        <v>450</v>
      </c>
      <c r="C317" s="147" t="s">
        <v>235</v>
      </c>
      <c r="D317" s="148">
        <v>0</v>
      </c>
      <c r="E317" s="149">
        <v>300</v>
      </c>
      <c r="F317" s="149">
        <v>300</v>
      </c>
      <c r="G317" s="149">
        <v>300</v>
      </c>
    </row>
    <row r="318" spans="1:7">
      <c r="A318" s="145" t="s">
        <v>377</v>
      </c>
      <c r="B318" s="146" t="s">
        <v>450</v>
      </c>
      <c r="C318" s="147" t="s">
        <v>235</v>
      </c>
      <c r="D318" s="148">
        <v>113</v>
      </c>
      <c r="E318" s="149">
        <v>300</v>
      </c>
      <c r="F318" s="149">
        <v>300</v>
      </c>
      <c r="G318" s="149">
        <v>300</v>
      </c>
    </row>
    <row r="319" spans="1:7" ht="31.5">
      <c r="A319" s="145" t="s">
        <v>451</v>
      </c>
      <c r="B319" s="146" t="s">
        <v>452</v>
      </c>
      <c r="C319" s="147" t="s">
        <v>227</v>
      </c>
      <c r="D319" s="148">
        <v>0</v>
      </c>
      <c r="E319" s="149">
        <v>200</v>
      </c>
      <c r="F319" s="149">
        <v>200</v>
      </c>
      <c r="G319" s="149">
        <v>200</v>
      </c>
    </row>
    <row r="320" spans="1:7" ht="31.5">
      <c r="A320" s="145" t="s">
        <v>234</v>
      </c>
      <c r="B320" s="146" t="s">
        <v>452</v>
      </c>
      <c r="C320" s="147" t="s">
        <v>235</v>
      </c>
      <c r="D320" s="148">
        <v>0</v>
      </c>
      <c r="E320" s="149">
        <v>200</v>
      </c>
      <c r="F320" s="149">
        <v>200</v>
      </c>
      <c r="G320" s="149">
        <v>200</v>
      </c>
    </row>
    <row r="321" spans="1:7">
      <c r="A321" s="145" t="s">
        <v>377</v>
      </c>
      <c r="B321" s="146" t="s">
        <v>452</v>
      </c>
      <c r="C321" s="147" t="s">
        <v>235</v>
      </c>
      <c r="D321" s="148">
        <v>113</v>
      </c>
      <c r="E321" s="149">
        <v>200</v>
      </c>
      <c r="F321" s="149">
        <v>200</v>
      </c>
      <c r="G321" s="149">
        <v>200</v>
      </c>
    </row>
    <row r="322" spans="1:7" ht="63">
      <c r="A322" s="145" t="s">
        <v>453</v>
      </c>
      <c r="B322" s="146" t="s">
        <v>454</v>
      </c>
      <c r="C322" s="147" t="s">
        <v>227</v>
      </c>
      <c r="D322" s="148">
        <v>0</v>
      </c>
      <c r="E322" s="149">
        <v>100</v>
      </c>
      <c r="F322" s="149">
        <v>100</v>
      </c>
      <c r="G322" s="149">
        <v>100</v>
      </c>
    </row>
    <row r="323" spans="1:7" ht="31.5">
      <c r="A323" s="145" t="s">
        <v>234</v>
      </c>
      <c r="B323" s="146" t="s">
        <v>454</v>
      </c>
      <c r="C323" s="147" t="s">
        <v>235</v>
      </c>
      <c r="D323" s="148">
        <v>0</v>
      </c>
      <c r="E323" s="149">
        <v>100</v>
      </c>
      <c r="F323" s="149">
        <v>100</v>
      </c>
      <c r="G323" s="149">
        <v>100</v>
      </c>
    </row>
    <row r="324" spans="1:7" ht="31.5">
      <c r="A324" s="145" t="s">
        <v>416</v>
      </c>
      <c r="B324" s="146" t="s">
        <v>454</v>
      </c>
      <c r="C324" s="147" t="s">
        <v>235</v>
      </c>
      <c r="D324" s="148">
        <v>412</v>
      </c>
      <c r="E324" s="149">
        <v>100</v>
      </c>
      <c r="F324" s="149">
        <v>100</v>
      </c>
      <c r="G324" s="149">
        <v>100</v>
      </c>
    </row>
    <row r="325" spans="1:7">
      <c r="A325" s="145" t="s">
        <v>455</v>
      </c>
      <c r="B325" s="146" t="s">
        <v>456</v>
      </c>
      <c r="C325" s="147" t="s">
        <v>227</v>
      </c>
      <c r="D325" s="148">
        <v>0</v>
      </c>
      <c r="E325" s="149">
        <v>201</v>
      </c>
      <c r="F325" s="149">
        <v>201</v>
      </c>
      <c r="G325" s="149">
        <v>201</v>
      </c>
    </row>
    <row r="326" spans="1:7" ht="31.5">
      <c r="A326" s="145" t="s">
        <v>234</v>
      </c>
      <c r="B326" s="146" t="s">
        <v>456</v>
      </c>
      <c r="C326" s="147" t="s">
        <v>235</v>
      </c>
      <c r="D326" s="148">
        <v>0</v>
      </c>
      <c r="E326" s="149">
        <v>105.4</v>
      </c>
      <c r="F326" s="149">
        <v>105.4</v>
      </c>
      <c r="G326" s="149">
        <v>105.4</v>
      </c>
    </row>
    <row r="327" spans="1:7">
      <c r="A327" s="145" t="s">
        <v>377</v>
      </c>
      <c r="B327" s="146" t="s">
        <v>456</v>
      </c>
      <c r="C327" s="147" t="s">
        <v>235</v>
      </c>
      <c r="D327" s="148">
        <v>113</v>
      </c>
      <c r="E327" s="149">
        <v>105.4</v>
      </c>
      <c r="F327" s="149">
        <v>105.4</v>
      </c>
      <c r="G327" s="149">
        <v>105.4</v>
      </c>
    </row>
    <row r="328" spans="1:7">
      <c r="A328" s="145" t="s">
        <v>244</v>
      </c>
      <c r="B328" s="146" t="s">
        <v>456</v>
      </c>
      <c r="C328" s="147" t="s">
        <v>245</v>
      </c>
      <c r="D328" s="148">
        <v>0</v>
      </c>
      <c r="E328" s="149">
        <v>95.6</v>
      </c>
      <c r="F328" s="149">
        <v>95.6</v>
      </c>
      <c r="G328" s="149">
        <v>95.6</v>
      </c>
    </row>
    <row r="329" spans="1:7">
      <c r="A329" s="145" t="s">
        <v>377</v>
      </c>
      <c r="B329" s="146" t="s">
        <v>456</v>
      </c>
      <c r="C329" s="147" t="s">
        <v>245</v>
      </c>
      <c r="D329" s="148">
        <v>113</v>
      </c>
      <c r="E329" s="149">
        <v>95.6</v>
      </c>
      <c r="F329" s="149">
        <v>95.6</v>
      </c>
      <c r="G329" s="149">
        <v>95.6</v>
      </c>
    </row>
    <row r="330" spans="1:7" ht="31.5">
      <c r="A330" s="145" t="s">
        <v>457</v>
      </c>
      <c r="B330" s="146" t="s">
        <v>458</v>
      </c>
      <c r="C330" s="147" t="s">
        <v>227</v>
      </c>
      <c r="D330" s="148">
        <v>0</v>
      </c>
      <c r="E330" s="149">
        <v>3.9</v>
      </c>
      <c r="F330" s="149">
        <v>3.9</v>
      </c>
      <c r="G330" s="149">
        <v>3.9</v>
      </c>
    </row>
    <row r="331" spans="1:7" ht="31.5">
      <c r="A331" s="145" t="s">
        <v>234</v>
      </c>
      <c r="B331" s="146" t="s">
        <v>458</v>
      </c>
      <c r="C331" s="147" t="s">
        <v>235</v>
      </c>
      <c r="D331" s="148">
        <v>0</v>
      </c>
      <c r="E331" s="149">
        <v>3.9</v>
      </c>
      <c r="F331" s="149">
        <v>3.9</v>
      </c>
      <c r="G331" s="149">
        <v>3.9</v>
      </c>
    </row>
    <row r="332" spans="1:7">
      <c r="A332" s="145" t="s">
        <v>459</v>
      </c>
      <c r="B332" s="146" t="s">
        <v>458</v>
      </c>
      <c r="C332" s="147" t="s">
        <v>235</v>
      </c>
      <c r="D332" s="148">
        <v>501</v>
      </c>
      <c r="E332" s="149">
        <v>3.9</v>
      </c>
      <c r="F332" s="149">
        <v>3.9</v>
      </c>
      <c r="G332" s="149">
        <v>3.9</v>
      </c>
    </row>
    <row r="333" spans="1:7" ht="78.75">
      <c r="A333" s="145" t="s">
        <v>460</v>
      </c>
      <c r="B333" s="146" t="s">
        <v>461</v>
      </c>
      <c r="C333" s="147" t="s">
        <v>227</v>
      </c>
      <c r="D333" s="148">
        <v>0</v>
      </c>
      <c r="E333" s="149">
        <v>42264.5</v>
      </c>
      <c r="F333" s="149">
        <v>42208.3</v>
      </c>
      <c r="G333" s="149">
        <v>45493.3</v>
      </c>
    </row>
    <row r="334" spans="1:7" ht="78.75">
      <c r="A334" s="145" t="s">
        <v>462</v>
      </c>
      <c r="B334" s="146" t="s">
        <v>463</v>
      </c>
      <c r="C334" s="147" t="s">
        <v>227</v>
      </c>
      <c r="D334" s="148">
        <v>0</v>
      </c>
      <c r="E334" s="149">
        <v>38514.5</v>
      </c>
      <c r="F334" s="149">
        <v>38458.300000000003</v>
      </c>
      <c r="G334" s="149">
        <v>41743.300000000003</v>
      </c>
    </row>
    <row r="335" spans="1:7" ht="31.5">
      <c r="A335" s="145" t="s">
        <v>464</v>
      </c>
      <c r="B335" s="146" t="s">
        <v>465</v>
      </c>
      <c r="C335" s="147" t="s">
        <v>227</v>
      </c>
      <c r="D335" s="148">
        <v>0</v>
      </c>
      <c r="E335" s="149">
        <v>4640.5</v>
      </c>
      <c r="F335" s="149">
        <v>4640.5</v>
      </c>
      <c r="G335" s="149">
        <v>4640.5</v>
      </c>
    </row>
    <row r="336" spans="1:7" ht="47.25">
      <c r="A336" s="145" t="s">
        <v>466</v>
      </c>
      <c r="B336" s="146" t="s">
        <v>465</v>
      </c>
      <c r="C336" s="147" t="s">
        <v>467</v>
      </c>
      <c r="D336" s="148">
        <v>0</v>
      </c>
      <c r="E336" s="149">
        <v>4640.5</v>
      </c>
      <c r="F336" s="149">
        <v>4640.5</v>
      </c>
      <c r="G336" s="149">
        <v>4640.5</v>
      </c>
    </row>
    <row r="337" spans="1:7">
      <c r="A337" s="145" t="s">
        <v>377</v>
      </c>
      <c r="B337" s="146" t="s">
        <v>465</v>
      </c>
      <c r="C337" s="147" t="s">
        <v>467</v>
      </c>
      <c r="D337" s="148">
        <v>113</v>
      </c>
      <c r="E337" s="149">
        <v>4640.5</v>
      </c>
      <c r="F337" s="149">
        <v>4640.5</v>
      </c>
      <c r="G337" s="149">
        <v>4640.5</v>
      </c>
    </row>
    <row r="338" spans="1:7" ht="31.5">
      <c r="A338" s="145" t="s">
        <v>468</v>
      </c>
      <c r="B338" s="146" t="s">
        <v>469</v>
      </c>
      <c r="C338" s="147" t="s">
        <v>227</v>
      </c>
      <c r="D338" s="148">
        <v>0</v>
      </c>
      <c r="E338" s="149">
        <v>105.7</v>
      </c>
      <c r="F338" s="149">
        <v>105.7</v>
      </c>
      <c r="G338" s="149">
        <v>105.7</v>
      </c>
    </row>
    <row r="339" spans="1:7" ht="47.25">
      <c r="A339" s="145" t="s">
        <v>466</v>
      </c>
      <c r="B339" s="146" t="s">
        <v>469</v>
      </c>
      <c r="C339" s="147" t="s">
        <v>467</v>
      </c>
      <c r="D339" s="148">
        <v>0</v>
      </c>
      <c r="E339" s="149">
        <v>105.7</v>
      </c>
      <c r="F339" s="149">
        <v>105.7</v>
      </c>
      <c r="G339" s="149">
        <v>105.7</v>
      </c>
    </row>
    <row r="340" spans="1:7">
      <c r="A340" s="145" t="s">
        <v>377</v>
      </c>
      <c r="B340" s="146" t="s">
        <v>469</v>
      </c>
      <c r="C340" s="147" t="s">
        <v>467</v>
      </c>
      <c r="D340" s="148">
        <v>113</v>
      </c>
      <c r="E340" s="149">
        <v>105.7</v>
      </c>
      <c r="F340" s="149">
        <v>105.7</v>
      </c>
      <c r="G340" s="149">
        <v>105.7</v>
      </c>
    </row>
    <row r="341" spans="1:7" ht="204" customHeight="1">
      <c r="A341" s="145" t="s">
        <v>298</v>
      </c>
      <c r="B341" s="146" t="s">
        <v>470</v>
      </c>
      <c r="C341" s="147" t="s">
        <v>227</v>
      </c>
      <c r="D341" s="148">
        <v>0</v>
      </c>
      <c r="E341" s="149">
        <v>33768.300000000003</v>
      </c>
      <c r="F341" s="149">
        <v>33712.1</v>
      </c>
      <c r="G341" s="149">
        <v>36997.1</v>
      </c>
    </row>
    <row r="342" spans="1:7" ht="47.25">
      <c r="A342" s="145" t="s">
        <v>466</v>
      </c>
      <c r="B342" s="146" t="s">
        <v>470</v>
      </c>
      <c r="C342" s="147" t="s">
        <v>467</v>
      </c>
      <c r="D342" s="148">
        <v>0</v>
      </c>
      <c r="E342" s="149">
        <v>33768.300000000003</v>
      </c>
      <c r="F342" s="149">
        <v>33712.1</v>
      </c>
      <c r="G342" s="149">
        <v>36997.1</v>
      </c>
    </row>
    <row r="343" spans="1:7">
      <c r="A343" s="145" t="s">
        <v>377</v>
      </c>
      <c r="B343" s="146" t="s">
        <v>470</v>
      </c>
      <c r="C343" s="147" t="s">
        <v>467</v>
      </c>
      <c r="D343" s="148">
        <v>113</v>
      </c>
      <c r="E343" s="149">
        <v>33768.300000000003</v>
      </c>
      <c r="F343" s="149">
        <v>33712.1</v>
      </c>
      <c r="G343" s="149">
        <v>36997.1</v>
      </c>
    </row>
    <row r="344" spans="1:7" ht="78.75">
      <c r="A344" s="145" t="s">
        <v>471</v>
      </c>
      <c r="B344" s="146" t="s">
        <v>472</v>
      </c>
      <c r="C344" s="147" t="s">
        <v>227</v>
      </c>
      <c r="D344" s="148">
        <v>0</v>
      </c>
      <c r="E344" s="149">
        <v>3750</v>
      </c>
      <c r="F344" s="149">
        <v>3750</v>
      </c>
      <c r="G344" s="149">
        <v>3750</v>
      </c>
    </row>
    <row r="345" spans="1:7" ht="31.5">
      <c r="A345" s="145" t="s">
        <v>473</v>
      </c>
      <c r="B345" s="146" t="s">
        <v>474</v>
      </c>
      <c r="C345" s="147" t="s">
        <v>227</v>
      </c>
      <c r="D345" s="148">
        <v>0</v>
      </c>
      <c r="E345" s="149">
        <v>3750</v>
      </c>
      <c r="F345" s="149">
        <v>3750</v>
      </c>
      <c r="G345" s="149">
        <v>3750</v>
      </c>
    </row>
    <row r="346" spans="1:7">
      <c r="A346" s="145" t="s">
        <v>244</v>
      </c>
      <c r="B346" s="146" t="s">
        <v>474</v>
      </c>
      <c r="C346" s="147" t="s">
        <v>245</v>
      </c>
      <c r="D346" s="148">
        <v>0</v>
      </c>
      <c r="E346" s="149">
        <v>3750</v>
      </c>
      <c r="F346" s="149">
        <v>3750</v>
      </c>
      <c r="G346" s="149">
        <v>3750</v>
      </c>
    </row>
    <row r="347" spans="1:7">
      <c r="A347" s="145" t="s">
        <v>475</v>
      </c>
      <c r="B347" s="146" t="s">
        <v>474</v>
      </c>
      <c r="C347" s="147" t="s">
        <v>245</v>
      </c>
      <c r="D347" s="148">
        <v>1202</v>
      </c>
      <c r="E347" s="149">
        <v>3750</v>
      </c>
      <c r="F347" s="149">
        <v>3750</v>
      </c>
      <c r="G347" s="149">
        <v>3750</v>
      </c>
    </row>
    <row r="348" spans="1:7" ht="63">
      <c r="A348" s="145" t="s">
        <v>476</v>
      </c>
      <c r="B348" s="146" t="s">
        <v>477</v>
      </c>
      <c r="C348" s="147" t="s">
        <v>227</v>
      </c>
      <c r="D348" s="148">
        <v>0</v>
      </c>
      <c r="E348" s="149">
        <v>5169.8999999999996</v>
      </c>
      <c r="F348" s="149">
        <v>5025.3999999999996</v>
      </c>
      <c r="G348" s="149">
        <v>5510</v>
      </c>
    </row>
    <row r="349" spans="1:7" ht="31.5">
      <c r="A349" s="145" t="s">
        <v>478</v>
      </c>
      <c r="B349" s="146" t="s">
        <v>479</v>
      </c>
      <c r="C349" s="147" t="s">
        <v>227</v>
      </c>
      <c r="D349" s="148">
        <v>0</v>
      </c>
      <c r="E349" s="149">
        <v>5169.8999999999996</v>
      </c>
      <c r="F349" s="149">
        <v>5025.3999999999996</v>
      </c>
      <c r="G349" s="149">
        <v>5510</v>
      </c>
    </row>
    <row r="350" spans="1:7" ht="31.5">
      <c r="A350" s="145" t="s">
        <v>239</v>
      </c>
      <c r="B350" s="146" t="s">
        <v>480</v>
      </c>
      <c r="C350" s="147" t="s">
        <v>227</v>
      </c>
      <c r="D350" s="148">
        <v>0</v>
      </c>
      <c r="E350" s="149">
        <v>24</v>
      </c>
      <c r="F350" s="149">
        <v>0</v>
      </c>
      <c r="G350" s="149">
        <v>0</v>
      </c>
    </row>
    <row r="351" spans="1:7" ht="31.5">
      <c r="A351" s="145" t="s">
        <v>234</v>
      </c>
      <c r="B351" s="146" t="s">
        <v>480</v>
      </c>
      <c r="C351" s="147" t="s">
        <v>235</v>
      </c>
      <c r="D351" s="148">
        <v>0</v>
      </c>
      <c r="E351" s="149">
        <v>24</v>
      </c>
      <c r="F351" s="149">
        <v>0</v>
      </c>
      <c r="G351" s="149">
        <v>0</v>
      </c>
    </row>
    <row r="352" spans="1:7" ht="31.5">
      <c r="A352" s="145" t="s">
        <v>241</v>
      </c>
      <c r="B352" s="146" t="s">
        <v>480</v>
      </c>
      <c r="C352" s="147" t="s">
        <v>235</v>
      </c>
      <c r="D352" s="148">
        <v>705</v>
      </c>
      <c r="E352" s="149">
        <v>24</v>
      </c>
      <c r="F352" s="149">
        <v>0</v>
      </c>
      <c r="G352" s="149">
        <v>0</v>
      </c>
    </row>
    <row r="353" spans="1:7" ht="31.5">
      <c r="A353" s="145" t="s">
        <v>305</v>
      </c>
      <c r="B353" s="146" t="s">
        <v>481</v>
      </c>
      <c r="C353" s="147" t="s">
        <v>227</v>
      </c>
      <c r="D353" s="148">
        <v>0</v>
      </c>
      <c r="E353" s="149">
        <v>86.2</v>
      </c>
      <c r="F353" s="149">
        <v>135.80000000000001</v>
      </c>
      <c r="G353" s="149">
        <v>85.3</v>
      </c>
    </row>
    <row r="354" spans="1:7" ht="78" customHeight="1">
      <c r="A354" s="145" t="s">
        <v>248</v>
      </c>
      <c r="B354" s="146" t="s">
        <v>481</v>
      </c>
      <c r="C354" s="147" t="s">
        <v>249</v>
      </c>
      <c r="D354" s="148">
        <v>0</v>
      </c>
      <c r="E354" s="149">
        <v>1</v>
      </c>
      <c r="F354" s="149">
        <v>0</v>
      </c>
      <c r="G354" s="149">
        <v>0</v>
      </c>
    </row>
    <row r="355" spans="1:7">
      <c r="A355" s="145" t="s">
        <v>377</v>
      </c>
      <c r="B355" s="146" t="s">
        <v>481</v>
      </c>
      <c r="C355" s="147" t="s">
        <v>249</v>
      </c>
      <c r="D355" s="148">
        <v>113</v>
      </c>
      <c r="E355" s="149">
        <v>1</v>
      </c>
      <c r="F355" s="149">
        <v>0</v>
      </c>
      <c r="G355" s="149">
        <v>0</v>
      </c>
    </row>
    <row r="356" spans="1:7" ht="31.5">
      <c r="A356" s="145" t="s">
        <v>234</v>
      </c>
      <c r="B356" s="146" t="s">
        <v>481</v>
      </c>
      <c r="C356" s="147" t="s">
        <v>235</v>
      </c>
      <c r="D356" s="148">
        <v>0</v>
      </c>
      <c r="E356" s="149">
        <v>85.2</v>
      </c>
      <c r="F356" s="149">
        <v>131.80000000000001</v>
      </c>
      <c r="G356" s="149">
        <v>85.3</v>
      </c>
    </row>
    <row r="357" spans="1:7">
      <c r="A357" s="145" t="s">
        <v>377</v>
      </c>
      <c r="B357" s="146" t="s">
        <v>481</v>
      </c>
      <c r="C357" s="147" t="s">
        <v>235</v>
      </c>
      <c r="D357" s="148">
        <v>113</v>
      </c>
      <c r="E357" s="149">
        <v>85.2</v>
      </c>
      <c r="F357" s="149">
        <v>131.80000000000001</v>
      </c>
      <c r="G357" s="149">
        <v>85.3</v>
      </c>
    </row>
    <row r="358" spans="1:7">
      <c r="A358" s="145" t="s">
        <v>244</v>
      </c>
      <c r="B358" s="146" t="s">
        <v>481</v>
      </c>
      <c r="C358" s="147" t="s">
        <v>245</v>
      </c>
      <c r="D358" s="148">
        <v>0</v>
      </c>
      <c r="E358" s="149">
        <v>0</v>
      </c>
      <c r="F358" s="149">
        <v>4</v>
      </c>
      <c r="G358" s="149">
        <v>0</v>
      </c>
    </row>
    <row r="359" spans="1:7">
      <c r="A359" s="145" t="s">
        <v>377</v>
      </c>
      <c r="B359" s="146" t="s">
        <v>481</v>
      </c>
      <c r="C359" s="147" t="s">
        <v>245</v>
      </c>
      <c r="D359" s="148">
        <v>113</v>
      </c>
      <c r="E359" s="149">
        <v>0</v>
      </c>
      <c r="F359" s="149">
        <v>4</v>
      </c>
      <c r="G359" s="149">
        <v>0</v>
      </c>
    </row>
    <row r="360" spans="1:7" ht="204" customHeight="1">
      <c r="A360" s="145" t="s">
        <v>298</v>
      </c>
      <c r="B360" s="146" t="s">
        <v>482</v>
      </c>
      <c r="C360" s="147" t="s">
        <v>227</v>
      </c>
      <c r="D360" s="148">
        <v>0</v>
      </c>
      <c r="E360" s="149">
        <v>5059.7</v>
      </c>
      <c r="F360" s="149">
        <v>4889.6000000000004</v>
      </c>
      <c r="G360" s="149">
        <v>5424.7</v>
      </c>
    </row>
    <row r="361" spans="1:7" ht="78" customHeight="1">
      <c r="A361" s="145" t="s">
        <v>248</v>
      </c>
      <c r="B361" s="146" t="s">
        <v>482</v>
      </c>
      <c r="C361" s="147" t="s">
        <v>249</v>
      </c>
      <c r="D361" s="148">
        <v>0</v>
      </c>
      <c r="E361" s="149">
        <v>5059.7</v>
      </c>
      <c r="F361" s="149">
        <v>4889.6000000000004</v>
      </c>
      <c r="G361" s="149">
        <v>5424.7</v>
      </c>
    </row>
    <row r="362" spans="1:7">
      <c r="A362" s="145" t="s">
        <v>377</v>
      </c>
      <c r="B362" s="146" t="s">
        <v>482</v>
      </c>
      <c r="C362" s="147" t="s">
        <v>249</v>
      </c>
      <c r="D362" s="148">
        <v>113</v>
      </c>
      <c r="E362" s="149">
        <v>5059.7</v>
      </c>
      <c r="F362" s="149">
        <v>4889.6000000000004</v>
      </c>
      <c r="G362" s="149">
        <v>5424.7</v>
      </c>
    </row>
    <row r="363" spans="1:7" s="144" customFormat="1" ht="63">
      <c r="A363" s="139" t="s">
        <v>483</v>
      </c>
      <c r="B363" s="140" t="s">
        <v>484</v>
      </c>
      <c r="C363" s="141" t="s">
        <v>227</v>
      </c>
      <c r="D363" s="142">
        <v>0</v>
      </c>
      <c r="E363" s="143">
        <v>63390.6</v>
      </c>
      <c r="F363" s="143">
        <v>62709.3</v>
      </c>
      <c r="G363" s="143">
        <v>68004.2</v>
      </c>
    </row>
    <row r="364" spans="1:7" ht="31.5">
      <c r="A364" s="145" t="s">
        <v>485</v>
      </c>
      <c r="B364" s="146" t="s">
        <v>486</v>
      </c>
      <c r="C364" s="147" t="s">
        <v>227</v>
      </c>
      <c r="D364" s="148">
        <v>0</v>
      </c>
      <c r="E364" s="149">
        <v>63380.6</v>
      </c>
      <c r="F364" s="149">
        <v>62699.3</v>
      </c>
      <c r="G364" s="149">
        <v>67994.2</v>
      </c>
    </row>
    <row r="365" spans="1:7" ht="63">
      <c r="A365" s="145" t="s">
        <v>487</v>
      </c>
      <c r="B365" s="146" t="s">
        <v>488</v>
      </c>
      <c r="C365" s="147" t="s">
        <v>227</v>
      </c>
      <c r="D365" s="148">
        <v>0</v>
      </c>
      <c r="E365" s="149">
        <v>97</v>
      </c>
      <c r="F365" s="149">
        <v>97</v>
      </c>
      <c r="G365" s="149">
        <v>97</v>
      </c>
    </row>
    <row r="366" spans="1:7" ht="47.25">
      <c r="A366" s="145" t="s">
        <v>489</v>
      </c>
      <c r="B366" s="146" t="s">
        <v>490</v>
      </c>
      <c r="C366" s="147" t="s">
        <v>227</v>
      </c>
      <c r="D366" s="148">
        <v>0</v>
      </c>
      <c r="E366" s="149">
        <v>10</v>
      </c>
      <c r="F366" s="149">
        <v>10</v>
      </c>
      <c r="G366" s="149">
        <v>10</v>
      </c>
    </row>
    <row r="367" spans="1:7" ht="31.5">
      <c r="A367" s="145" t="s">
        <v>234</v>
      </c>
      <c r="B367" s="146" t="s">
        <v>490</v>
      </c>
      <c r="C367" s="147" t="s">
        <v>235</v>
      </c>
      <c r="D367" s="148">
        <v>0</v>
      </c>
      <c r="E367" s="149">
        <v>10</v>
      </c>
      <c r="F367" s="149">
        <v>10</v>
      </c>
      <c r="G367" s="149">
        <v>10</v>
      </c>
    </row>
    <row r="368" spans="1:7" ht="31.5">
      <c r="A368" s="145" t="s">
        <v>241</v>
      </c>
      <c r="B368" s="146" t="s">
        <v>490</v>
      </c>
      <c r="C368" s="147" t="s">
        <v>235</v>
      </c>
      <c r="D368" s="148">
        <v>705</v>
      </c>
      <c r="E368" s="149">
        <v>10</v>
      </c>
      <c r="F368" s="149">
        <v>10</v>
      </c>
      <c r="G368" s="149">
        <v>10</v>
      </c>
    </row>
    <row r="369" spans="1:7" ht="47.25">
      <c r="A369" s="145" t="s">
        <v>491</v>
      </c>
      <c r="B369" s="146" t="s">
        <v>492</v>
      </c>
      <c r="C369" s="147" t="s">
        <v>227</v>
      </c>
      <c r="D369" s="148">
        <v>0</v>
      </c>
      <c r="E369" s="149">
        <v>85</v>
      </c>
      <c r="F369" s="149">
        <v>85</v>
      </c>
      <c r="G369" s="149">
        <v>85</v>
      </c>
    </row>
    <row r="370" spans="1:7" ht="31.5">
      <c r="A370" s="145" t="s">
        <v>234</v>
      </c>
      <c r="B370" s="146" t="s">
        <v>492</v>
      </c>
      <c r="C370" s="147" t="s">
        <v>235</v>
      </c>
      <c r="D370" s="148">
        <v>0</v>
      </c>
      <c r="E370" s="149">
        <v>85</v>
      </c>
      <c r="F370" s="149">
        <v>85</v>
      </c>
      <c r="G370" s="149">
        <v>85</v>
      </c>
    </row>
    <row r="371" spans="1:7" ht="31.5">
      <c r="A371" s="145" t="s">
        <v>241</v>
      </c>
      <c r="B371" s="146" t="s">
        <v>492</v>
      </c>
      <c r="C371" s="147" t="s">
        <v>235</v>
      </c>
      <c r="D371" s="148">
        <v>705</v>
      </c>
      <c r="E371" s="149">
        <v>85</v>
      </c>
      <c r="F371" s="149">
        <v>85</v>
      </c>
      <c r="G371" s="149">
        <v>85</v>
      </c>
    </row>
    <row r="372" spans="1:7" ht="63">
      <c r="A372" s="145" t="s">
        <v>493</v>
      </c>
      <c r="B372" s="146" t="s">
        <v>494</v>
      </c>
      <c r="C372" s="147" t="s">
        <v>227</v>
      </c>
      <c r="D372" s="148">
        <v>0</v>
      </c>
      <c r="E372" s="149">
        <v>2</v>
      </c>
      <c r="F372" s="149">
        <v>2</v>
      </c>
      <c r="G372" s="149">
        <v>2</v>
      </c>
    </row>
    <row r="373" spans="1:7" ht="31.5">
      <c r="A373" s="145" t="s">
        <v>234</v>
      </c>
      <c r="B373" s="146" t="s">
        <v>494</v>
      </c>
      <c r="C373" s="147" t="s">
        <v>235</v>
      </c>
      <c r="D373" s="148">
        <v>0</v>
      </c>
      <c r="E373" s="149">
        <v>2</v>
      </c>
      <c r="F373" s="149">
        <v>2</v>
      </c>
      <c r="G373" s="149">
        <v>2</v>
      </c>
    </row>
    <row r="374" spans="1:7" ht="31.5">
      <c r="A374" s="145" t="s">
        <v>241</v>
      </c>
      <c r="B374" s="146" t="s">
        <v>494</v>
      </c>
      <c r="C374" s="147" t="s">
        <v>235</v>
      </c>
      <c r="D374" s="148">
        <v>705</v>
      </c>
      <c r="E374" s="149">
        <v>2</v>
      </c>
      <c r="F374" s="149">
        <v>2</v>
      </c>
      <c r="G374" s="149">
        <v>2</v>
      </c>
    </row>
    <row r="375" spans="1:7" ht="31.5">
      <c r="A375" s="145" t="s">
        <v>495</v>
      </c>
      <c r="B375" s="146" t="s">
        <v>496</v>
      </c>
      <c r="C375" s="147" t="s">
        <v>227</v>
      </c>
      <c r="D375" s="148">
        <v>0</v>
      </c>
      <c r="E375" s="149">
        <v>7729.5</v>
      </c>
      <c r="F375" s="149">
        <v>8038.7</v>
      </c>
      <c r="G375" s="149">
        <v>8360.2000000000007</v>
      </c>
    </row>
    <row r="376" spans="1:7" ht="125.25" customHeight="1">
      <c r="A376" s="145" t="s">
        <v>497</v>
      </c>
      <c r="B376" s="146" t="s">
        <v>498</v>
      </c>
      <c r="C376" s="147" t="s">
        <v>227</v>
      </c>
      <c r="D376" s="148">
        <v>0</v>
      </c>
      <c r="E376" s="149">
        <v>7729.5</v>
      </c>
      <c r="F376" s="149">
        <v>8038.7</v>
      </c>
      <c r="G376" s="149">
        <v>8360.2000000000007</v>
      </c>
    </row>
    <row r="377" spans="1:7" ht="31.5">
      <c r="A377" s="145" t="s">
        <v>278</v>
      </c>
      <c r="B377" s="146" t="s">
        <v>498</v>
      </c>
      <c r="C377" s="147" t="s">
        <v>279</v>
      </c>
      <c r="D377" s="148">
        <v>0</v>
      </c>
      <c r="E377" s="149">
        <v>7729.5</v>
      </c>
      <c r="F377" s="149">
        <v>8038.7</v>
      </c>
      <c r="G377" s="149">
        <v>8360.2000000000007</v>
      </c>
    </row>
    <row r="378" spans="1:7">
      <c r="A378" s="145" t="s">
        <v>499</v>
      </c>
      <c r="B378" s="146" t="s">
        <v>498</v>
      </c>
      <c r="C378" s="147" t="s">
        <v>279</v>
      </c>
      <c r="D378" s="148">
        <v>1001</v>
      </c>
      <c r="E378" s="149">
        <v>7729.5</v>
      </c>
      <c r="F378" s="149">
        <v>8038.7</v>
      </c>
      <c r="G378" s="149">
        <v>8360.2000000000007</v>
      </c>
    </row>
    <row r="379" spans="1:7" ht="63">
      <c r="A379" s="145" t="s">
        <v>500</v>
      </c>
      <c r="B379" s="146" t="s">
        <v>501</v>
      </c>
      <c r="C379" s="147" t="s">
        <v>227</v>
      </c>
      <c r="D379" s="148">
        <v>0</v>
      </c>
      <c r="E379" s="149">
        <v>1268.5</v>
      </c>
      <c r="F379" s="149">
        <v>1309.9000000000001</v>
      </c>
      <c r="G379" s="149">
        <v>1351.3</v>
      </c>
    </row>
    <row r="380" spans="1:7" ht="94.5">
      <c r="A380" s="145" t="s">
        <v>502</v>
      </c>
      <c r="B380" s="146" t="s">
        <v>503</v>
      </c>
      <c r="C380" s="147" t="s">
        <v>227</v>
      </c>
      <c r="D380" s="148">
        <v>0</v>
      </c>
      <c r="E380" s="149">
        <v>1265.5</v>
      </c>
      <c r="F380" s="149">
        <v>1306.9000000000001</v>
      </c>
      <c r="G380" s="149">
        <v>1348.3</v>
      </c>
    </row>
    <row r="381" spans="1:7" ht="31.5">
      <c r="A381" s="145" t="s">
        <v>278</v>
      </c>
      <c r="B381" s="146" t="s">
        <v>503</v>
      </c>
      <c r="C381" s="147" t="s">
        <v>279</v>
      </c>
      <c r="D381" s="148">
        <v>0</v>
      </c>
      <c r="E381" s="149">
        <v>1265.5</v>
      </c>
      <c r="F381" s="149">
        <v>1306.9000000000001</v>
      </c>
      <c r="G381" s="149">
        <v>1348.3</v>
      </c>
    </row>
    <row r="382" spans="1:7">
      <c r="A382" s="145" t="s">
        <v>377</v>
      </c>
      <c r="B382" s="146" t="s">
        <v>503</v>
      </c>
      <c r="C382" s="147" t="s">
        <v>279</v>
      </c>
      <c r="D382" s="148">
        <v>113</v>
      </c>
      <c r="E382" s="149">
        <v>1265.5</v>
      </c>
      <c r="F382" s="149">
        <v>1306.9000000000001</v>
      </c>
      <c r="G382" s="149">
        <v>1348.3</v>
      </c>
    </row>
    <row r="383" spans="1:7" ht="47.25">
      <c r="A383" s="145" t="s">
        <v>504</v>
      </c>
      <c r="B383" s="146" t="s">
        <v>505</v>
      </c>
      <c r="C383" s="147" t="s">
        <v>227</v>
      </c>
      <c r="D383" s="148">
        <v>0</v>
      </c>
      <c r="E383" s="149">
        <v>3</v>
      </c>
      <c r="F383" s="149">
        <v>3</v>
      </c>
      <c r="G383" s="149">
        <v>3</v>
      </c>
    </row>
    <row r="384" spans="1:7" ht="31.5">
      <c r="A384" s="145" t="s">
        <v>278</v>
      </c>
      <c r="B384" s="146" t="s">
        <v>505</v>
      </c>
      <c r="C384" s="147" t="s">
        <v>279</v>
      </c>
      <c r="D384" s="148">
        <v>0</v>
      </c>
      <c r="E384" s="149">
        <v>3</v>
      </c>
      <c r="F384" s="149">
        <v>3</v>
      </c>
      <c r="G384" s="149">
        <v>3</v>
      </c>
    </row>
    <row r="385" spans="1:7">
      <c r="A385" s="145" t="s">
        <v>377</v>
      </c>
      <c r="B385" s="146" t="s">
        <v>505</v>
      </c>
      <c r="C385" s="147" t="s">
        <v>279</v>
      </c>
      <c r="D385" s="148">
        <v>113</v>
      </c>
      <c r="E385" s="149">
        <v>3</v>
      </c>
      <c r="F385" s="149">
        <v>3</v>
      </c>
      <c r="G385" s="149">
        <v>3</v>
      </c>
    </row>
    <row r="386" spans="1:7">
      <c r="A386" s="145" t="s">
        <v>506</v>
      </c>
      <c r="B386" s="146" t="s">
        <v>507</v>
      </c>
      <c r="C386" s="147" t="s">
        <v>227</v>
      </c>
      <c r="D386" s="148">
        <v>0</v>
      </c>
      <c r="E386" s="149">
        <v>182.1</v>
      </c>
      <c r="F386" s="149">
        <v>182.5</v>
      </c>
      <c r="G386" s="149">
        <v>182.5</v>
      </c>
    </row>
    <row r="387" spans="1:7" ht="63">
      <c r="A387" s="145" t="s">
        <v>508</v>
      </c>
      <c r="B387" s="146" t="s">
        <v>509</v>
      </c>
      <c r="C387" s="147" t="s">
        <v>227</v>
      </c>
      <c r="D387" s="148">
        <v>0</v>
      </c>
      <c r="E387" s="149">
        <v>182.1</v>
      </c>
      <c r="F387" s="149">
        <v>182.5</v>
      </c>
      <c r="G387" s="149">
        <v>182.5</v>
      </c>
    </row>
    <row r="388" spans="1:7">
      <c r="A388" s="145" t="s">
        <v>244</v>
      </c>
      <c r="B388" s="146" t="s">
        <v>509</v>
      </c>
      <c r="C388" s="147" t="s">
        <v>245</v>
      </c>
      <c r="D388" s="148">
        <v>0</v>
      </c>
      <c r="E388" s="149">
        <v>182.1</v>
      </c>
      <c r="F388" s="149">
        <v>182.5</v>
      </c>
      <c r="G388" s="149">
        <v>182.5</v>
      </c>
    </row>
    <row r="389" spans="1:7">
      <c r="A389" s="145" t="s">
        <v>377</v>
      </c>
      <c r="B389" s="146" t="s">
        <v>509</v>
      </c>
      <c r="C389" s="147" t="s">
        <v>245</v>
      </c>
      <c r="D389" s="148">
        <v>113</v>
      </c>
      <c r="E389" s="149">
        <v>182.1</v>
      </c>
      <c r="F389" s="149">
        <v>182.5</v>
      </c>
      <c r="G389" s="149">
        <v>182.5</v>
      </c>
    </row>
    <row r="390" spans="1:7" ht="47.25">
      <c r="A390" s="145" t="s">
        <v>510</v>
      </c>
      <c r="B390" s="146" t="s">
        <v>511</v>
      </c>
      <c r="C390" s="147" t="s">
        <v>227</v>
      </c>
      <c r="D390" s="148">
        <v>0</v>
      </c>
      <c r="E390" s="149">
        <v>45622.9</v>
      </c>
      <c r="F390" s="149">
        <v>44710.3</v>
      </c>
      <c r="G390" s="149">
        <v>49265</v>
      </c>
    </row>
    <row r="391" spans="1:7" ht="31.5">
      <c r="A391" s="145" t="s">
        <v>305</v>
      </c>
      <c r="B391" s="146" t="s">
        <v>512</v>
      </c>
      <c r="C391" s="147" t="s">
        <v>227</v>
      </c>
      <c r="D391" s="148">
        <v>0</v>
      </c>
      <c r="E391" s="149">
        <v>2491.8000000000002</v>
      </c>
      <c r="F391" s="149">
        <v>2156.6999999999998</v>
      </c>
      <c r="G391" s="149">
        <v>2072.5</v>
      </c>
    </row>
    <row r="392" spans="1:7" ht="78" customHeight="1">
      <c r="A392" s="145" t="s">
        <v>248</v>
      </c>
      <c r="B392" s="146" t="s">
        <v>512</v>
      </c>
      <c r="C392" s="147" t="s">
        <v>249</v>
      </c>
      <c r="D392" s="148">
        <v>0</v>
      </c>
      <c r="E392" s="149">
        <v>4</v>
      </c>
      <c r="F392" s="149">
        <v>2.4</v>
      </c>
      <c r="G392" s="149">
        <v>2.4</v>
      </c>
    </row>
    <row r="393" spans="1:7" ht="78.75">
      <c r="A393" s="145" t="s">
        <v>402</v>
      </c>
      <c r="B393" s="146" t="s">
        <v>512</v>
      </c>
      <c r="C393" s="147" t="s">
        <v>249</v>
      </c>
      <c r="D393" s="148">
        <v>104</v>
      </c>
      <c r="E393" s="149">
        <v>4</v>
      </c>
      <c r="F393" s="149">
        <v>2.4</v>
      </c>
      <c r="G393" s="149">
        <v>2.4</v>
      </c>
    </row>
    <row r="394" spans="1:7" ht="31.5">
      <c r="A394" s="145" t="s">
        <v>234</v>
      </c>
      <c r="B394" s="146" t="s">
        <v>512</v>
      </c>
      <c r="C394" s="147" t="s">
        <v>235</v>
      </c>
      <c r="D394" s="148">
        <v>0</v>
      </c>
      <c r="E394" s="149">
        <v>2480.8000000000002</v>
      </c>
      <c r="F394" s="149">
        <v>2147.1999999999998</v>
      </c>
      <c r="G394" s="149">
        <v>2063</v>
      </c>
    </row>
    <row r="395" spans="1:7" ht="78.75">
      <c r="A395" s="145" t="s">
        <v>402</v>
      </c>
      <c r="B395" s="146" t="s">
        <v>512</v>
      </c>
      <c r="C395" s="147" t="s">
        <v>235</v>
      </c>
      <c r="D395" s="148">
        <v>104</v>
      </c>
      <c r="E395" s="149">
        <v>2480.8000000000002</v>
      </c>
      <c r="F395" s="149">
        <v>2147.1999999999998</v>
      </c>
      <c r="G395" s="149">
        <v>2063</v>
      </c>
    </row>
    <row r="396" spans="1:7">
      <c r="A396" s="145" t="s">
        <v>244</v>
      </c>
      <c r="B396" s="146" t="s">
        <v>512</v>
      </c>
      <c r="C396" s="147" t="s">
        <v>245</v>
      </c>
      <c r="D396" s="148">
        <v>0</v>
      </c>
      <c r="E396" s="149">
        <v>7</v>
      </c>
      <c r="F396" s="149">
        <v>7.1</v>
      </c>
      <c r="G396" s="149">
        <v>7.1</v>
      </c>
    </row>
    <row r="397" spans="1:7" ht="78.75">
      <c r="A397" s="145" t="s">
        <v>402</v>
      </c>
      <c r="B397" s="146" t="s">
        <v>512</v>
      </c>
      <c r="C397" s="147" t="s">
        <v>245</v>
      </c>
      <c r="D397" s="148">
        <v>104</v>
      </c>
      <c r="E397" s="149">
        <v>7</v>
      </c>
      <c r="F397" s="149">
        <v>7.1</v>
      </c>
      <c r="G397" s="149">
        <v>7.1</v>
      </c>
    </row>
    <row r="398" spans="1:7" ht="204" customHeight="1">
      <c r="A398" s="145" t="s">
        <v>298</v>
      </c>
      <c r="B398" s="146" t="s">
        <v>513</v>
      </c>
      <c r="C398" s="147" t="s">
        <v>227</v>
      </c>
      <c r="D398" s="148">
        <v>0</v>
      </c>
      <c r="E398" s="149">
        <v>43131.1</v>
      </c>
      <c r="F398" s="149">
        <v>42553.599999999999</v>
      </c>
      <c r="G398" s="149">
        <v>47192.5</v>
      </c>
    </row>
    <row r="399" spans="1:7" ht="78" customHeight="1">
      <c r="A399" s="145" t="s">
        <v>248</v>
      </c>
      <c r="B399" s="146" t="s">
        <v>513</v>
      </c>
      <c r="C399" s="147" t="s">
        <v>249</v>
      </c>
      <c r="D399" s="148">
        <v>0</v>
      </c>
      <c r="E399" s="149">
        <v>43131.1</v>
      </c>
      <c r="F399" s="149">
        <v>42553.599999999999</v>
      </c>
      <c r="G399" s="149">
        <v>47192.5</v>
      </c>
    </row>
    <row r="400" spans="1:7" ht="78.75">
      <c r="A400" s="145" t="s">
        <v>402</v>
      </c>
      <c r="B400" s="146" t="s">
        <v>513</v>
      </c>
      <c r="C400" s="147" t="s">
        <v>249</v>
      </c>
      <c r="D400" s="148">
        <v>104</v>
      </c>
      <c r="E400" s="149">
        <v>43131.1</v>
      </c>
      <c r="F400" s="149">
        <v>42553.599999999999</v>
      </c>
      <c r="G400" s="149">
        <v>47192.5</v>
      </c>
    </row>
    <row r="401" spans="1:7" ht="31.5">
      <c r="A401" s="145" t="s">
        <v>514</v>
      </c>
      <c r="B401" s="146" t="s">
        <v>515</v>
      </c>
      <c r="C401" s="147" t="s">
        <v>227</v>
      </c>
      <c r="D401" s="148">
        <v>0</v>
      </c>
      <c r="E401" s="149">
        <v>3415.7</v>
      </c>
      <c r="F401" s="149">
        <v>3295.7</v>
      </c>
      <c r="G401" s="149">
        <v>3673.3</v>
      </c>
    </row>
    <row r="402" spans="1:7" ht="204" customHeight="1">
      <c r="A402" s="145" t="s">
        <v>298</v>
      </c>
      <c r="B402" s="146" t="s">
        <v>516</v>
      </c>
      <c r="C402" s="147" t="s">
        <v>227</v>
      </c>
      <c r="D402" s="148">
        <v>0</v>
      </c>
      <c r="E402" s="149">
        <v>3415.7</v>
      </c>
      <c r="F402" s="149">
        <v>3295.7</v>
      </c>
      <c r="G402" s="149">
        <v>3673.3</v>
      </c>
    </row>
    <row r="403" spans="1:7" ht="78" customHeight="1">
      <c r="A403" s="145" t="s">
        <v>248</v>
      </c>
      <c r="B403" s="146" t="s">
        <v>516</v>
      </c>
      <c r="C403" s="147" t="s">
        <v>249</v>
      </c>
      <c r="D403" s="148">
        <v>0</v>
      </c>
      <c r="E403" s="149">
        <v>3415.7</v>
      </c>
      <c r="F403" s="149">
        <v>3295.7</v>
      </c>
      <c r="G403" s="149">
        <v>3673.3</v>
      </c>
    </row>
    <row r="404" spans="1:7" ht="47.25">
      <c r="A404" s="145" t="s">
        <v>517</v>
      </c>
      <c r="B404" s="146" t="s">
        <v>516</v>
      </c>
      <c r="C404" s="147" t="s">
        <v>249</v>
      </c>
      <c r="D404" s="148">
        <v>102</v>
      </c>
      <c r="E404" s="149">
        <v>3415.7</v>
      </c>
      <c r="F404" s="149">
        <v>3295.7</v>
      </c>
      <c r="G404" s="149">
        <v>3673.3</v>
      </c>
    </row>
    <row r="405" spans="1:7" ht="31.5">
      <c r="A405" s="145" t="s">
        <v>518</v>
      </c>
      <c r="B405" s="146" t="s">
        <v>519</v>
      </c>
      <c r="C405" s="147" t="s">
        <v>227</v>
      </c>
      <c r="D405" s="148">
        <v>0</v>
      </c>
      <c r="E405" s="149">
        <v>5064.8999999999996</v>
      </c>
      <c r="F405" s="149">
        <v>5065.2</v>
      </c>
      <c r="G405" s="149">
        <v>5064.8999999999996</v>
      </c>
    </row>
    <row r="406" spans="1:7" ht="63">
      <c r="A406" s="145" t="s">
        <v>520</v>
      </c>
      <c r="B406" s="146" t="s">
        <v>521</v>
      </c>
      <c r="C406" s="147" t="s">
        <v>227</v>
      </c>
      <c r="D406" s="148">
        <v>0</v>
      </c>
      <c r="E406" s="149">
        <v>2.2999999999999998</v>
      </c>
      <c r="F406" s="149">
        <v>2.6</v>
      </c>
      <c r="G406" s="149">
        <v>2.2999999999999998</v>
      </c>
    </row>
    <row r="407" spans="1:7" ht="31.5">
      <c r="A407" s="145" t="s">
        <v>234</v>
      </c>
      <c r="B407" s="146" t="s">
        <v>521</v>
      </c>
      <c r="C407" s="147" t="s">
        <v>235</v>
      </c>
      <c r="D407" s="148">
        <v>0</v>
      </c>
      <c r="E407" s="149">
        <v>2.2999999999999998</v>
      </c>
      <c r="F407" s="149">
        <v>2.6</v>
      </c>
      <c r="G407" s="149">
        <v>2.2999999999999998</v>
      </c>
    </row>
    <row r="408" spans="1:7">
      <c r="A408" s="145" t="s">
        <v>522</v>
      </c>
      <c r="B408" s="146" t="s">
        <v>521</v>
      </c>
      <c r="C408" s="147" t="s">
        <v>235</v>
      </c>
      <c r="D408" s="148">
        <v>105</v>
      </c>
      <c r="E408" s="149">
        <v>2.2999999999999998</v>
      </c>
      <c r="F408" s="149">
        <v>2.6</v>
      </c>
      <c r="G408" s="149">
        <v>2.2999999999999998</v>
      </c>
    </row>
    <row r="409" spans="1:7" ht="94.5">
      <c r="A409" s="145" t="s">
        <v>523</v>
      </c>
      <c r="B409" s="146" t="s">
        <v>524</v>
      </c>
      <c r="C409" s="147" t="s">
        <v>227</v>
      </c>
      <c r="D409" s="148">
        <v>0</v>
      </c>
      <c r="E409" s="149">
        <v>1745.5</v>
      </c>
      <c r="F409" s="149">
        <v>1745.5</v>
      </c>
      <c r="G409" s="149">
        <v>1745.5</v>
      </c>
    </row>
    <row r="410" spans="1:7" ht="78" customHeight="1">
      <c r="A410" s="145" t="s">
        <v>248</v>
      </c>
      <c r="B410" s="146" t="s">
        <v>524</v>
      </c>
      <c r="C410" s="147" t="s">
        <v>249</v>
      </c>
      <c r="D410" s="148">
        <v>0</v>
      </c>
      <c r="E410" s="149">
        <v>1588.6</v>
      </c>
      <c r="F410" s="149">
        <v>1588.6</v>
      </c>
      <c r="G410" s="149">
        <v>1588.6</v>
      </c>
    </row>
    <row r="411" spans="1:7" ht="78.75">
      <c r="A411" s="145" t="s">
        <v>402</v>
      </c>
      <c r="B411" s="146" t="s">
        <v>524</v>
      </c>
      <c r="C411" s="147" t="s">
        <v>249</v>
      </c>
      <c r="D411" s="148">
        <v>104</v>
      </c>
      <c r="E411" s="149">
        <v>1588.6</v>
      </c>
      <c r="F411" s="149">
        <v>1588.6</v>
      </c>
      <c r="G411" s="149">
        <v>1588.6</v>
      </c>
    </row>
    <row r="412" spans="1:7" ht="31.5">
      <c r="A412" s="145" t="s">
        <v>234</v>
      </c>
      <c r="B412" s="146" t="s">
        <v>524</v>
      </c>
      <c r="C412" s="147" t="s">
        <v>235</v>
      </c>
      <c r="D412" s="148">
        <v>0</v>
      </c>
      <c r="E412" s="149">
        <v>156.9</v>
      </c>
      <c r="F412" s="149">
        <v>156.9</v>
      </c>
      <c r="G412" s="149">
        <v>156.9</v>
      </c>
    </row>
    <row r="413" spans="1:7" ht="78.75">
      <c r="A413" s="145" t="s">
        <v>402</v>
      </c>
      <c r="B413" s="146" t="s">
        <v>524</v>
      </c>
      <c r="C413" s="147" t="s">
        <v>235</v>
      </c>
      <c r="D413" s="148">
        <v>104</v>
      </c>
      <c r="E413" s="149">
        <v>156.9</v>
      </c>
      <c r="F413" s="149">
        <v>156.9</v>
      </c>
      <c r="G413" s="149">
        <v>156.9</v>
      </c>
    </row>
    <row r="414" spans="1:7" ht="78.75">
      <c r="A414" s="145" t="s">
        <v>525</v>
      </c>
      <c r="B414" s="146" t="s">
        <v>526</v>
      </c>
      <c r="C414" s="147" t="s">
        <v>227</v>
      </c>
      <c r="D414" s="148">
        <v>0</v>
      </c>
      <c r="E414" s="149">
        <v>1632.5</v>
      </c>
      <c r="F414" s="149">
        <v>1632.5</v>
      </c>
      <c r="G414" s="149">
        <v>1632.5</v>
      </c>
    </row>
    <row r="415" spans="1:7" ht="78" customHeight="1">
      <c r="A415" s="145" t="s">
        <v>248</v>
      </c>
      <c r="B415" s="146" t="s">
        <v>526</v>
      </c>
      <c r="C415" s="147" t="s">
        <v>249</v>
      </c>
      <c r="D415" s="148">
        <v>0</v>
      </c>
      <c r="E415" s="149">
        <v>1430.2</v>
      </c>
      <c r="F415" s="149">
        <v>1430.2</v>
      </c>
      <c r="G415" s="149">
        <v>1430.2</v>
      </c>
    </row>
    <row r="416" spans="1:7" ht="78.75">
      <c r="A416" s="145" t="s">
        <v>402</v>
      </c>
      <c r="B416" s="146" t="s">
        <v>526</v>
      </c>
      <c r="C416" s="147" t="s">
        <v>249</v>
      </c>
      <c r="D416" s="148">
        <v>104</v>
      </c>
      <c r="E416" s="149">
        <v>1430.2</v>
      </c>
      <c r="F416" s="149">
        <v>1430.2</v>
      </c>
      <c r="G416" s="149">
        <v>1430.2</v>
      </c>
    </row>
    <row r="417" spans="1:7" ht="31.5">
      <c r="A417" s="145" t="s">
        <v>234</v>
      </c>
      <c r="B417" s="146" t="s">
        <v>526</v>
      </c>
      <c r="C417" s="147" t="s">
        <v>235</v>
      </c>
      <c r="D417" s="148">
        <v>0</v>
      </c>
      <c r="E417" s="149">
        <v>202.3</v>
      </c>
      <c r="F417" s="149">
        <v>202.3</v>
      </c>
      <c r="G417" s="149">
        <v>202.3</v>
      </c>
    </row>
    <row r="418" spans="1:7" ht="78.75">
      <c r="A418" s="145" t="s">
        <v>402</v>
      </c>
      <c r="B418" s="146" t="s">
        <v>526</v>
      </c>
      <c r="C418" s="147" t="s">
        <v>235</v>
      </c>
      <c r="D418" s="148">
        <v>104</v>
      </c>
      <c r="E418" s="149">
        <v>202.3</v>
      </c>
      <c r="F418" s="149">
        <v>202.3</v>
      </c>
      <c r="G418" s="149">
        <v>202.3</v>
      </c>
    </row>
    <row r="419" spans="1:7" ht="31.5">
      <c r="A419" s="145" t="s">
        <v>527</v>
      </c>
      <c r="B419" s="146" t="s">
        <v>528</v>
      </c>
      <c r="C419" s="147" t="s">
        <v>227</v>
      </c>
      <c r="D419" s="148">
        <v>0</v>
      </c>
      <c r="E419" s="149">
        <v>821.3</v>
      </c>
      <c r="F419" s="149">
        <v>821.3</v>
      </c>
      <c r="G419" s="149">
        <v>821.3</v>
      </c>
    </row>
    <row r="420" spans="1:7" ht="78" customHeight="1">
      <c r="A420" s="145" t="s">
        <v>248</v>
      </c>
      <c r="B420" s="146" t="s">
        <v>528</v>
      </c>
      <c r="C420" s="147" t="s">
        <v>249</v>
      </c>
      <c r="D420" s="148">
        <v>0</v>
      </c>
      <c r="E420" s="149">
        <v>752.1</v>
      </c>
      <c r="F420" s="149">
        <v>752.1</v>
      </c>
      <c r="G420" s="149">
        <v>752.1</v>
      </c>
    </row>
    <row r="421" spans="1:7" ht="78.75">
      <c r="A421" s="145" t="s">
        <v>402</v>
      </c>
      <c r="B421" s="146" t="s">
        <v>528</v>
      </c>
      <c r="C421" s="147" t="s">
        <v>249</v>
      </c>
      <c r="D421" s="148">
        <v>104</v>
      </c>
      <c r="E421" s="149">
        <v>752.1</v>
      </c>
      <c r="F421" s="149">
        <v>752.1</v>
      </c>
      <c r="G421" s="149">
        <v>752.1</v>
      </c>
    </row>
    <row r="422" spans="1:7" ht="31.5">
      <c r="A422" s="145" t="s">
        <v>234</v>
      </c>
      <c r="B422" s="146" t="s">
        <v>528</v>
      </c>
      <c r="C422" s="147" t="s">
        <v>235</v>
      </c>
      <c r="D422" s="148">
        <v>0</v>
      </c>
      <c r="E422" s="149">
        <v>69.2</v>
      </c>
      <c r="F422" s="149">
        <v>69.2</v>
      </c>
      <c r="G422" s="149">
        <v>69.2</v>
      </c>
    </row>
    <row r="423" spans="1:7" ht="78.75">
      <c r="A423" s="145" t="s">
        <v>402</v>
      </c>
      <c r="B423" s="146" t="s">
        <v>528</v>
      </c>
      <c r="C423" s="147" t="s">
        <v>235</v>
      </c>
      <c r="D423" s="148">
        <v>104</v>
      </c>
      <c r="E423" s="149">
        <v>69.2</v>
      </c>
      <c r="F423" s="149">
        <v>69.2</v>
      </c>
      <c r="G423" s="149">
        <v>69.2</v>
      </c>
    </row>
    <row r="424" spans="1:7" ht="63">
      <c r="A424" s="145" t="s">
        <v>529</v>
      </c>
      <c r="B424" s="146" t="s">
        <v>530</v>
      </c>
      <c r="C424" s="147" t="s">
        <v>227</v>
      </c>
      <c r="D424" s="148">
        <v>0</v>
      </c>
      <c r="E424" s="149">
        <v>862.6</v>
      </c>
      <c r="F424" s="149">
        <v>862.6</v>
      </c>
      <c r="G424" s="149">
        <v>862.6</v>
      </c>
    </row>
    <row r="425" spans="1:7" ht="78" customHeight="1">
      <c r="A425" s="145" t="s">
        <v>248</v>
      </c>
      <c r="B425" s="146" t="s">
        <v>530</v>
      </c>
      <c r="C425" s="147" t="s">
        <v>249</v>
      </c>
      <c r="D425" s="148">
        <v>0</v>
      </c>
      <c r="E425" s="149">
        <v>789.9</v>
      </c>
      <c r="F425" s="149">
        <v>789.9</v>
      </c>
      <c r="G425" s="149">
        <v>789.9</v>
      </c>
    </row>
    <row r="426" spans="1:7" ht="78.75">
      <c r="A426" s="145" t="s">
        <v>402</v>
      </c>
      <c r="B426" s="146" t="s">
        <v>530</v>
      </c>
      <c r="C426" s="147" t="s">
        <v>249</v>
      </c>
      <c r="D426" s="148">
        <v>104</v>
      </c>
      <c r="E426" s="149">
        <v>789.9</v>
      </c>
      <c r="F426" s="149">
        <v>789.9</v>
      </c>
      <c r="G426" s="149">
        <v>789.9</v>
      </c>
    </row>
    <row r="427" spans="1:7" ht="31.5">
      <c r="A427" s="145" t="s">
        <v>234</v>
      </c>
      <c r="B427" s="146" t="s">
        <v>530</v>
      </c>
      <c r="C427" s="147" t="s">
        <v>235</v>
      </c>
      <c r="D427" s="148">
        <v>0</v>
      </c>
      <c r="E427" s="149">
        <v>72.7</v>
      </c>
      <c r="F427" s="149">
        <v>72.7</v>
      </c>
      <c r="G427" s="149">
        <v>72.7</v>
      </c>
    </row>
    <row r="428" spans="1:7" ht="78.75">
      <c r="A428" s="145" t="s">
        <v>402</v>
      </c>
      <c r="B428" s="146" t="s">
        <v>530</v>
      </c>
      <c r="C428" s="147" t="s">
        <v>235</v>
      </c>
      <c r="D428" s="148">
        <v>104</v>
      </c>
      <c r="E428" s="149">
        <v>72.7</v>
      </c>
      <c r="F428" s="149">
        <v>72.7</v>
      </c>
      <c r="G428" s="149">
        <v>72.7</v>
      </c>
    </row>
    <row r="429" spans="1:7" ht="126">
      <c r="A429" s="145" t="s">
        <v>531</v>
      </c>
      <c r="B429" s="146" t="s">
        <v>532</v>
      </c>
      <c r="C429" s="147" t="s">
        <v>227</v>
      </c>
      <c r="D429" s="148">
        <v>0</v>
      </c>
      <c r="E429" s="149">
        <v>0.7</v>
      </c>
      <c r="F429" s="149">
        <v>0.7</v>
      </c>
      <c r="G429" s="149">
        <v>0.7</v>
      </c>
    </row>
    <row r="430" spans="1:7" ht="31.5">
      <c r="A430" s="145" t="s">
        <v>234</v>
      </c>
      <c r="B430" s="146" t="s">
        <v>532</v>
      </c>
      <c r="C430" s="147" t="s">
        <v>235</v>
      </c>
      <c r="D430" s="148">
        <v>0</v>
      </c>
      <c r="E430" s="149">
        <v>0.7</v>
      </c>
      <c r="F430" s="149">
        <v>0.7</v>
      </c>
      <c r="G430" s="149">
        <v>0.7</v>
      </c>
    </row>
    <row r="431" spans="1:7" ht="78.75">
      <c r="A431" s="145" t="s">
        <v>402</v>
      </c>
      <c r="B431" s="146" t="s">
        <v>532</v>
      </c>
      <c r="C431" s="147" t="s">
        <v>235</v>
      </c>
      <c r="D431" s="148">
        <v>104</v>
      </c>
      <c r="E431" s="149">
        <v>0.7</v>
      </c>
      <c r="F431" s="149">
        <v>0.7</v>
      </c>
      <c r="G431" s="149">
        <v>0.7</v>
      </c>
    </row>
    <row r="432" spans="1:7" ht="31.5">
      <c r="A432" s="145" t="s">
        <v>533</v>
      </c>
      <c r="B432" s="146" t="s">
        <v>534</v>
      </c>
      <c r="C432" s="147" t="s">
        <v>227</v>
      </c>
      <c r="D432" s="148">
        <v>0</v>
      </c>
      <c r="E432" s="149">
        <v>10</v>
      </c>
      <c r="F432" s="149">
        <v>10</v>
      </c>
      <c r="G432" s="149">
        <v>10</v>
      </c>
    </row>
    <row r="433" spans="1:7" ht="63">
      <c r="A433" s="145" t="s">
        <v>535</v>
      </c>
      <c r="B433" s="146" t="s">
        <v>536</v>
      </c>
      <c r="C433" s="147" t="s">
        <v>227</v>
      </c>
      <c r="D433" s="148">
        <v>0</v>
      </c>
      <c r="E433" s="149">
        <v>10</v>
      </c>
      <c r="F433" s="149">
        <v>10</v>
      </c>
      <c r="G433" s="149">
        <v>10</v>
      </c>
    </row>
    <row r="434" spans="1:7" ht="31.5">
      <c r="A434" s="145" t="s">
        <v>537</v>
      </c>
      <c r="B434" s="146" t="s">
        <v>538</v>
      </c>
      <c r="C434" s="147" t="s">
        <v>227</v>
      </c>
      <c r="D434" s="148">
        <v>0</v>
      </c>
      <c r="E434" s="149">
        <v>10</v>
      </c>
      <c r="F434" s="149">
        <v>10</v>
      </c>
      <c r="G434" s="149">
        <v>10</v>
      </c>
    </row>
    <row r="435" spans="1:7" ht="31.5">
      <c r="A435" s="145" t="s">
        <v>234</v>
      </c>
      <c r="B435" s="146" t="s">
        <v>538</v>
      </c>
      <c r="C435" s="147" t="s">
        <v>235</v>
      </c>
      <c r="D435" s="148">
        <v>0</v>
      </c>
      <c r="E435" s="149">
        <v>10</v>
      </c>
      <c r="F435" s="149">
        <v>10</v>
      </c>
      <c r="G435" s="149">
        <v>10</v>
      </c>
    </row>
    <row r="436" spans="1:7">
      <c r="A436" s="145" t="s">
        <v>377</v>
      </c>
      <c r="B436" s="146" t="s">
        <v>538</v>
      </c>
      <c r="C436" s="147" t="s">
        <v>235</v>
      </c>
      <c r="D436" s="148">
        <v>113</v>
      </c>
      <c r="E436" s="149">
        <v>10</v>
      </c>
      <c r="F436" s="149">
        <v>10</v>
      </c>
      <c r="G436" s="149">
        <v>10</v>
      </c>
    </row>
    <row r="437" spans="1:7" s="144" customFormat="1" ht="45.75" customHeight="1">
      <c r="A437" s="139" t="s">
        <v>539</v>
      </c>
      <c r="B437" s="140" t="s">
        <v>540</v>
      </c>
      <c r="C437" s="141" t="s">
        <v>227</v>
      </c>
      <c r="D437" s="142">
        <v>0</v>
      </c>
      <c r="E437" s="143">
        <v>7662.2</v>
      </c>
      <c r="F437" s="143">
        <v>6905.5</v>
      </c>
      <c r="G437" s="143">
        <v>7610.7</v>
      </c>
    </row>
    <row r="438" spans="1:7" ht="47.25">
      <c r="A438" s="145" t="s">
        <v>541</v>
      </c>
      <c r="B438" s="146" t="s">
        <v>542</v>
      </c>
      <c r="C438" s="147" t="s">
        <v>227</v>
      </c>
      <c r="D438" s="148">
        <v>0</v>
      </c>
      <c r="E438" s="149">
        <v>439.1</v>
      </c>
      <c r="F438" s="149">
        <v>484.1</v>
      </c>
      <c r="G438" s="149">
        <v>509.1</v>
      </c>
    </row>
    <row r="439" spans="1:7" ht="45.75" customHeight="1">
      <c r="A439" s="145" t="s">
        <v>543</v>
      </c>
      <c r="B439" s="146" t="s">
        <v>544</v>
      </c>
      <c r="C439" s="147" t="s">
        <v>227</v>
      </c>
      <c r="D439" s="148">
        <v>0</v>
      </c>
      <c r="E439" s="149">
        <v>439.1</v>
      </c>
      <c r="F439" s="149">
        <v>484.1</v>
      </c>
      <c r="G439" s="149">
        <v>509.1</v>
      </c>
    </row>
    <row r="440" spans="1:7" ht="63">
      <c r="A440" s="145" t="s">
        <v>545</v>
      </c>
      <c r="B440" s="146" t="s">
        <v>546</v>
      </c>
      <c r="C440" s="147" t="s">
        <v>227</v>
      </c>
      <c r="D440" s="148">
        <v>0</v>
      </c>
      <c r="E440" s="149">
        <v>37.4</v>
      </c>
      <c r="F440" s="149">
        <v>37.299999999999997</v>
      </c>
      <c r="G440" s="149">
        <v>37.299999999999997</v>
      </c>
    </row>
    <row r="441" spans="1:7" ht="31.5">
      <c r="A441" s="145" t="s">
        <v>234</v>
      </c>
      <c r="B441" s="146" t="s">
        <v>546</v>
      </c>
      <c r="C441" s="147" t="s">
        <v>235</v>
      </c>
      <c r="D441" s="148">
        <v>0</v>
      </c>
      <c r="E441" s="149">
        <v>37.4</v>
      </c>
      <c r="F441" s="149">
        <v>37.299999999999997</v>
      </c>
      <c r="G441" s="149">
        <v>37.299999999999997</v>
      </c>
    </row>
    <row r="442" spans="1:7">
      <c r="A442" s="145" t="s">
        <v>307</v>
      </c>
      <c r="B442" s="146" t="s">
        <v>546</v>
      </c>
      <c r="C442" s="147" t="s">
        <v>235</v>
      </c>
      <c r="D442" s="148">
        <v>709</v>
      </c>
      <c r="E442" s="149">
        <v>37.4</v>
      </c>
      <c r="F442" s="149">
        <v>37.299999999999997</v>
      </c>
      <c r="G442" s="149">
        <v>37.299999999999997</v>
      </c>
    </row>
    <row r="443" spans="1:7">
      <c r="A443" s="145" t="s">
        <v>547</v>
      </c>
      <c r="B443" s="146" t="s">
        <v>548</v>
      </c>
      <c r="C443" s="147" t="s">
        <v>227</v>
      </c>
      <c r="D443" s="148">
        <v>0</v>
      </c>
      <c r="E443" s="149">
        <v>401.7</v>
      </c>
      <c r="F443" s="149">
        <v>446.8</v>
      </c>
      <c r="G443" s="149">
        <v>471.8</v>
      </c>
    </row>
    <row r="444" spans="1:7" ht="31.5">
      <c r="A444" s="145" t="s">
        <v>234</v>
      </c>
      <c r="B444" s="146" t="s">
        <v>548</v>
      </c>
      <c r="C444" s="147" t="s">
        <v>235</v>
      </c>
      <c r="D444" s="148">
        <v>0</v>
      </c>
      <c r="E444" s="149">
        <v>401.7</v>
      </c>
      <c r="F444" s="149">
        <v>446.8</v>
      </c>
      <c r="G444" s="149">
        <v>471.8</v>
      </c>
    </row>
    <row r="445" spans="1:7">
      <c r="A445" s="145" t="s">
        <v>549</v>
      </c>
      <c r="B445" s="146" t="s">
        <v>548</v>
      </c>
      <c r="C445" s="147" t="s">
        <v>235</v>
      </c>
      <c r="D445" s="148">
        <v>409</v>
      </c>
      <c r="E445" s="149">
        <v>401.7</v>
      </c>
      <c r="F445" s="149">
        <v>446.8</v>
      </c>
      <c r="G445" s="149">
        <v>471.8</v>
      </c>
    </row>
    <row r="446" spans="1:7" ht="47.25">
      <c r="A446" s="145" t="s">
        <v>550</v>
      </c>
      <c r="B446" s="146" t="s">
        <v>551</v>
      </c>
      <c r="C446" s="147" t="s">
        <v>227</v>
      </c>
      <c r="D446" s="148">
        <v>0</v>
      </c>
      <c r="E446" s="149">
        <v>33.5</v>
      </c>
      <c r="F446" s="149">
        <v>33.5</v>
      </c>
      <c r="G446" s="149">
        <v>33.5</v>
      </c>
    </row>
    <row r="447" spans="1:7" ht="78.75">
      <c r="A447" s="145" t="s">
        <v>552</v>
      </c>
      <c r="B447" s="146" t="s">
        <v>553</v>
      </c>
      <c r="C447" s="147" t="s">
        <v>227</v>
      </c>
      <c r="D447" s="148">
        <v>0</v>
      </c>
      <c r="E447" s="149">
        <v>33.5</v>
      </c>
      <c r="F447" s="149">
        <v>33.5</v>
      </c>
      <c r="G447" s="149">
        <v>33.5</v>
      </c>
    </row>
    <row r="448" spans="1:7" ht="31.5">
      <c r="A448" s="145" t="s">
        <v>554</v>
      </c>
      <c r="B448" s="146" t="s">
        <v>555</v>
      </c>
      <c r="C448" s="147" t="s">
        <v>227</v>
      </c>
      <c r="D448" s="148">
        <v>0</v>
      </c>
      <c r="E448" s="149">
        <v>30.5</v>
      </c>
      <c r="F448" s="149">
        <v>30.5</v>
      </c>
      <c r="G448" s="149">
        <v>30.5</v>
      </c>
    </row>
    <row r="449" spans="1:7" ht="31.5">
      <c r="A449" s="145" t="s">
        <v>234</v>
      </c>
      <c r="B449" s="146" t="s">
        <v>555</v>
      </c>
      <c r="C449" s="147" t="s">
        <v>235</v>
      </c>
      <c r="D449" s="148">
        <v>0</v>
      </c>
      <c r="E449" s="149">
        <v>30.5</v>
      </c>
      <c r="F449" s="149">
        <v>30.5</v>
      </c>
      <c r="G449" s="149">
        <v>30.5</v>
      </c>
    </row>
    <row r="450" spans="1:7">
      <c r="A450" s="145" t="s">
        <v>377</v>
      </c>
      <c r="B450" s="146" t="s">
        <v>555</v>
      </c>
      <c r="C450" s="147" t="s">
        <v>235</v>
      </c>
      <c r="D450" s="148">
        <v>113</v>
      </c>
      <c r="E450" s="149">
        <v>30.5</v>
      </c>
      <c r="F450" s="149">
        <v>30.5</v>
      </c>
      <c r="G450" s="149">
        <v>30.5</v>
      </c>
    </row>
    <row r="451" spans="1:7" ht="31.5">
      <c r="A451" s="145" t="s">
        <v>556</v>
      </c>
      <c r="B451" s="146" t="s">
        <v>557</v>
      </c>
      <c r="C451" s="147" t="s">
        <v>227</v>
      </c>
      <c r="D451" s="148">
        <v>0</v>
      </c>
      <c r="E451" s="149">
        <v>3</v>
      </c>
      <c r="F451" s="149">
        <v>3</v>
      </c>
      <c r="G451" s="149">
        <v>3</v>
      </c>
    </row>
    <row r="452" spans="1:7" ht="31.5">
      <c r="A452" s="145" t="s">
        <v>234</v>
      </c>
      <c r="B452" s="146" t="s">
        <v>557</v>
      </c>
      <c r="C452" s="147" t="s">
        <v>235</v>
      </c>
      <c r="D452" s="148">
        <v>0</v>
      </c>
      <c r="E452" s="149">
        <v>3</v>
      </c>
      <c r="F452" s="149">
        <v>3</v>
      </c>
      <c r="G452" s="149">
        <v>3</v>
      </c>
    </row>
    <row r="453" spans="1:7">
      <c r="A453" s="145" t="s">
        <v>377</v>
      </c>
      <c r="B453" s="146" t="s">
        <v>557</v>
      </c>
      <c r="C453" s="147" t="s">
        <v>235</v>
      </c>
      <c r="D453" s="148">
        <v>113</v>
      </c>
      <c r="E453" s="149">
        <v>3</v>
      </c>
      <c r="F453" s="149">
        <v>3</v>
      </c>
      <c r="G453" s="149">
        <v>3</v>
      </c>
    </row>
    <row r="454" spans="1:7" ht="31.5">
      <c r="A454" s="145" t="s">
        <v>558</v>
      </c>
      <c r="B454" s="146" t="s">
        <v>559</v>
      </c>
      <c r="C454" s="147" t="s">
        <v>227</v>
      </c>
      <c r="D454" s="148">
        <v>0</v>
      </c>
      <c r="E454" s="149">
        <v>7189.6</v>
      </c>
      <c r="F454" s="149">
        <v>6387.9</v>
      </c>
      <c r="G454" s="149">
        <v>7068.1</v>
      </c>
    </row>
    <row r="455" spans="1:7" ht="63">
      <c r="A455" s="145" t="s">
        <v>560</v>
      </c>
      <c r="B455" s="146" t="s">
        <v>561</v>
      </c>
      <c r="C455" s="147" t="s">
        <v>227</v>
      </c>
      <c r="D455" s="148">
        <v>0</v>
      </c>
      <c r="E455" s="149">
        <v>70</v>
      </c>
      <c r="F455" s="149">
        <v>70</v>
      </c>
      <c r="G455" s="149">
        <v>70</v>
      </c>
    </row>
    <row r="456" spans="1:7" ht="47.25" customHeight="1">
      <c r="A456" s="145" t="s">
        <v>562</v>
      </c>
      <c r="B456" s="146" t="s">
        <v>563</v>
      </c>
      <c r="C456" s="147" t="s">
        <v>227</v>
      </c>
      <c r="D456" s="148">
        <v>0</v>
      </c>
      <c r="E456" s="149">
        <v>25</v>
      </c>
      <c r="F456" s="149">
        <v>25</v>
      </c>
      <c r="G456" s="149">
        <v>25</v>
      </c>
    </row>
    <row r="457" spans="1:7" ht="31.5">
      <c r="A457" s="145" t="s">
        <v>234</v>
      </c>
      <c r="B457" s="146" t="s">
        <v>563</v>
      </c>
      <c r="C457" s="147" t="s">
        <v>235</v>
      </c>
      <c r="D457" s="148">
        <v>0</v>
      </c>
      <c r="E457" s="149">
        <v>25</v>
      </c>
      <c r="F457" s="149">
        <v>25</v>
      </c>
      <c r="G457" s="149">
        <v>25</v>
      </c>
    </row>
    <row r="458" spans="1:7">
      <c r="A458" s="145" t="s">
        <v>377</v>
      </c>
      <c r="B458" s="146" t="s">
        <v>563</v>
      </c>
      <c r="C458" s="147" t="s">
        <v>235</v>
      </c>
      <c r="D458" s="148">
        <v>113</v>
      </c>
      <c r="E458" s="149">
        <v>25</v>
      </c>
      <c r="F458" s="149">
        <v>25</v>
      </c>
      <c r="G458" s="149">
        <v>25</v>
      </c>
    </row>
    <row r="459" spans="1:7" ht="47.25">
      <c r="A459" s="145" t="s">
        <v>564</v>
      </c>
      <c r="B459" s="146" t="s">
        <v>565</v>
      </c>
      <c r="C459" s="147" t="s">
        <v>227</v>
      </c>
      <c r="D459" s="148">
        <v>0</v>
      </c>
      <c r="E459" s="149">
        <v>15</v>
      </c>
      <c r="F459" s="149">
        <v>15</v>
      </c>
      <c r="G459" s="149">
        <v>15</v>
      </c>
    </row>
    <row r="460" spans="1:7" ht="31.5">
      <c r="A460" s="145" t="s">
        <v>234</v>
      </c>
      <c r="B460" s="146" t="s">
        <v>565</v>
      </c>
      <c r="C460" s="147" t="s">
        <v>235</v>
      </c>
      <c r="D460" s="148">
        <v>0</v>
      </c>
      <c r="E460" s="149">
        <v>15</v>
      </c>
      <c r="F460" s="149">
        <v>15</v>
      </c>
      <c r="G460" s="149">
        <v>15</v>
      </c>
    </row>
    <row r="461" spans="1:7">
      <c r="A461" s="145" t="s">
        <v>377</v>
      </c>
      <c r="B461" s="146" t="s">
        <v>565</v>
      </c>
      <c r="C461" s="147" t="s">
        <v>235</v>
      </c>
      <c r="D461" s="148">
        <v>113</v>
      </c>
      <c r="E461" s="149">
        <v>15</v>
      </c>
      <c r="F461" s="149">
        <v>15</v>
      </c>
      <c r="G461" s="149">
        <v>15</v>
      </c>
    </row>
    <row r="462" spans="1:7" ht="94.5">
      <c r="A462" s="145" t="s">
        <v>566</v>
      </c>
      <c r="B462" s="146" t="s">
        <v>567</v>
      </c>
      <c r="C462" s="147" t="s">
        <v>227</v>
      </c>
      <c r="D462" s="148">
        <v>0</v>
      </c>
      <c r="E462" s="149">
        <v>5</v>
      </c>
      <c r="F462" s="149">
        <v>5</v>
      </c>
      <c r="G462" s="149">
        <v>5</v>
      </c>
    </row>
    <row r="463" spans="1:7" ht="31.5">
      <c r="A463" s="145" t="s">
        <v>234</v>
      </c>
      <c r="B463" s="146" t="s">
        <v>567</v>
      </c>
      <c r="C463" s="147" t="s">
        <v>235</v>
      </c>
      <c r="D463" s="148">
        <v>0</v>
      </c>
      <c r="E463" s="149">
        <v>5</v>
      </c>
      <c r="F463" s="149">
        <v>5</v>
      </c>
      <c r="G463" s="149">
        <v>5</v>
      </c>
    </row>
    <row r="464" spans="1:7">
      <c r="A464" s="145" t="s">
        <v>377</v>
      </c>
      <c r="B464" s="146" t="s">
        <v>567</v>
      </c>
      <c r="C464" s="147" t="s">
        <v>235</v>
      </c>
      <c r="D464" s="148">
        <v>113</v>
      </c>
      <c r="E464" s="149">
        <v>5</v>
      </c>
      <c r="F464" s="149">
        <v>5</v>
      </c>
      <c r="G464" s="149">
        <v>5</v>
      </c>
    </row>
    <row r="465" spans="1:7" ht="63">
      <c r="A465" s="145" t="s">
        <v>568</v>
      </c>
      <c r="B465" s="146" t="s">
        <v>569</v>
      </c>
      <c r="C465" s="147" t="s">
        <v>227</v>
      </c>
      <c r="D465" s="148">
        <v>0</v>
      </c>
      <c r="E465" s="149">
        <v>10</v>
      </c>
      <c r="F465" s="149">
        <v>10</v>
      </c>
      <c r="G465" s="149">
        <v>10</v>
      </c>
    </row>
    <row r="466" spans="1:7" ht="31.5">
      <c r="A466" s="145" t="s">
        <v>234</v>
      </c>
      <c r="B466" s="146" t="s">
        <v>569</v>
      </c>
      <c r="C466" s="147" t="s">
        <v>235</v>
      </c>
      <c r="D466" s="148">
        <v>0</v>
      </c>
      <c r="E466" s="149">
        <v>10</v>
      </c>
      <c r="F466" s="149">
        <v>10</v>
      </c>
      <c r="G466" s="149">
        <v>10</v>
      </c>
    </row>
    <row r="467" spans="1:7">
      <c r="A467" s="145" t="s">
        <v>377</v>
      </c>
      <c r="B467" s="146" t="s">
        <v>569</v>
      </c>
      <c r="C467" s="147" t="s">
        <v>235</v>
      </c>
      <c r="D467" s="148">
        <v>113</v>
      </c>
      <c r="E467" s="149">
        <v>10</v>
      </c>
      <c r="F467" s="149">
        <v>10</v>
      </c>
      <c r="G467" s="149">
        <v>10</v>
      </c>
    </row>
    <row r="468" spans="1:7" ht="78.75">
      <c r="A468" s="145" t="s">
        <v>570</v>
      </c>
      <c r="B468" s="146" t="s">
        <v>571</v>
      </c>
      <c r="C468" s="147" t="s">
        <v>227</v>
      </c>
      <c r="D468" s="148">
        <v>0</v>
      </c>
      <c r="E468" s="149">
        <v>15</v>
      </c>
      <c r="F468" s="149">
        <v>15</v>
      </c>
      <c r="G468" s="149">
        <v>15</v>
      </c>
    </row>
    <row r="469" spans="1:7" ht="31.5">
      <c r="A469" s="145" t="s">
        <v>234</v>
      </c>
      <c r="B469" s="146" t="s">
        <v>571</v>
      </c>
      <c r="C469" s="147" t="s">
        <v>235</v>
      </c>
      <c r="D469" s="148">
        <v>0</v>
      </c>
      <c r="E469" s="149">
        <v>15</v>
      </c>
      <c r="F469" s="149">
        <v>15</v>
      </c>
      <c r="G469" s="149">
        <v>15</v>
      </c>
    </row>
    <row r="470" spans="1:7">
      <c r="A470" s="145" t="s">
        <v>377</v>
      </c>
      <c r="B470" s="146" t="s">
        <v>571</v>
      </c>
      <c r="C470" s="147" t="s">
        <v>235</v>
      </c>
      <c r="D470" s="148">
        <v>113</v>
      </c>
      <c r="E470" s="149">
        <v>15</v>
      </c>
      <c r="F470" s="149">
        <v>15</v>
      </c>
      <c r="G470" s="149">
        <v>15</v>
      </c>
    </row>
    <row r="471" spans="1:7" ht="62.25" customHeight="1">
      <c r="A471" s="145" t="s">
        <v>572</v>
      </c>
      <c r="B471" s="146" t="s">
        <v>573</v>
      </c>
      <c r="C471" s="147" t="s">
        <v>227</v>
      </c>
      <c r="D471" s="148">
        <v>0</v>
      </c>
      <c r="E471" s="149">
        <v>7119.6</v>
      </c>
      <c r="F471" s="149">
        <v>6317.9</v>
      </c>
      <c r="G471" s="149">
        <v>6998.1</v>
      </c>
    </row>
    <row r="472" spans="1:7" ht="31.5">
      <c r="A472" s="145" t="s">
        <v>239</v>
      </c>
      <c r="B472" s="146" t="s">
        <v>574</v>
      </c>
      <c r="C472" s="147" t="s">
        <v>227</v>
      </c>
      <c r="D472" s="148">
        <v>0</v>
      </c>
      <c r="E472" s="149">
        <v>28.5</v>
      </c>
      <c r="F472" s="149">
        <v>0</v>
      </c>
      <c r="G472" s="149">
        <v>0</v>
      </c>
    </row>
    <row r="473" spans="1:7" ht="31.5">
      <c r="A473" s="145" t="s">
        <v>234</v>
      </c>
      <c r="B473" s="146" t="s">
        <v>574</v>
      </c>
      <c r="C473" s="147" t="s">
        <v>235</v>
      </c>
      <c r="D473" s="148">
        <v>0</v>
      </c>
      <c r="E473" s="149">
        <v>28.5</v>
      </c>
      <c r="F473" s="149">
        <v>0</v>
      </c>
      <c r="G473" s="149">
        <v>0</v>
      </c>
    </row>
    <row r="474" spans="1:7" ht="31.5">
      <c r="A474" s="145" t="s">
        <v>241</v>
      </c>
      <c r="B474" s="146" t="s">
        <v>574</v>
      </c>
      <c r="C474" s="147" t="s">
        <v>235</v>
      </c>
      <c r="D474" s="148">
        <v>705</v>
      </c>
      <c r="E474" s="149">
        <v>28.5</v>
      </c>
      <c r="F474" s="149">
        <v>0</v>
      </c>
      <c r="G474" s="149">
        <v>0</v>
      </c>
    </row>
    <row r="475" spans="1:7" ht="31.5">
      <c r="A475" s="145" t="s">
        <v>242</v>
      </c>
      <c r="B475" s="146" t="s">
        <v>575</v>
      </c>
      <c r="C475" s="147" t="s">
        <v>227</v>
      </c>
      <c r="D475" s="148">
        <v>0</v>
      </c>
      <c r="E475" s="149">
        <v>657.9</v>
      </c>
      <c r="F475" s="149">
        <v>100.6</v>
      </c>
      <c r="G475" s="149">
        <v>100.6</v>
      </c>
    </row>
    <row r="476" spans="1:7" ht="78" customHeight="1">
      <c r="A476" s="145" t="s">
        <v>248</v>
      </c>
      <c r="B476" s="146" t="s">
        <v>575</v>
      </c>
      <c r="C476" s="147" t="s">
        <v>249</v>
      </c>
      <c r="D476" s="148">
        <v>0</v>
      </c>
      <c r="E476" s="149">
        <v>11.1</v>
      </c>
      <c r="F476" s="149">
        <v>0</v>
      </c>
      <c r="G476" s="149">
        <v>0</v>
      </c>
    </row>
    <row r="477" spans="1:7" ht="47.25">
      <c r="A477" s="145" t="s">
        <v>576</v>
      </c>
      <c r="B477" s="146" t="s">
        <v>575</v>
      </c>
      <c r="C477" s="147" t="s">
        <v>249</v>
      </c>
      <c r="D477" s="148">
        <v>314</v>
      </c>
      <c r="E477" s="149">
        <v>11.1</v>
      </c>
      <c r="F477" s="149">
        <v>0</v>
      </c>
      <c r="G477" s="149">
        <v>0</v>
      </c>
    </row>
    <row r="478" spans="1:7" ht="31.5">
      <c r="A478" s="145" t="s">
        <v>234</v>
      </c>
      <c r="B478" s="146" t="s">
        <v>575</v>
      </c>
      <c r="C478" s="147" t="s">
        <v>235</v>
      </c>
      <c r="D478" s="148">
        <v>0</v>
      </c>
      <c r="E478" s="149">
        <v>646.79999999999995</v>
      </c>
      <c r="F478" s="149">
        <v>100.6</v>
      </c>
      <c r="G478" s="149">
        <v>100.6</v>
      </c>
    </row>
    <row r="479" spans="1:7" ht="47.25">
      <c r="A479" s="145" t="s">
        <v>576</v>
      </c>
      <c r="B479" s="146" t="s">
        <v>575</v>
      </c>
      <c r="C479" s="147" t="s">
        <v>235</v>
      </c>
      <c r="D479" s="148">
        <v>314</v>
      </c>
      <c r="E479" s="149">
        <v>646.79999999999995</v>
      </c>
      <c r="F479" s="149">
        <v>100.6</v>
      </c>
      <c r="G479" s="149">
        <v>100.6</v>
      </c>
    </row>
    <row r="480" spans="1:7" ht="204" customHeight="1">
      <c r="A480" s="145" t="s">
        <v>298</v>
      </c>
      <c r="B480" s="146" t="s">
        <v>577</v>
      </c>
      <c r="C480" s="147" t="s">
        <v>227</v>
      </c>
      <c r="D480" s="148">
        <v>0</v>
      </c>
      <c r="E480" s="149">
        <v>6433.2</v>
      </c>
      <c r="F480" s="149">
        <v>6217.3</v>
      </c>
      <c r="G480" s="149">
        <v>6897.5</v>
      </c>
    </row>
    <row r="481" spans="1:7" ht="78" customHeight="1">
      <c r="A481" s="145" t="s">
        <v>248</v>
      </c>
      <c r="B481" s="146" t="s">
        <v>577</v>
      </c>
      <c r="C481" s="147" t="s">
        <v>249</v>
      </c>
      <c r="D481" s="148">
        <v>0</v>
      </c>
      <c r="E481" s="149">
        <v>6433.2</v>
      </c>
      <c r="F481" s="149">
        <v>6217.3</v>
      </c>
      <c r="G481" s="149">
        <v>6897.5</v>
      </c>
    </row>
    <row r="482" spans="1:7" ht="47.25">
      <c r="A482" s="145" t="s">
        <v>576</v>
      </c>
      <c r="B482" s="146" t="s">
        <v>577</v>
      </c>
      <c r="C482" s="147" t="s">
        <v>249</v>
      </c>
      <c r="D482" s="148">
        <v>314</v>
      </c>
      <c r="E482" s="149">
        <v>6433.2</v>
      </c>
      <c r="F482" s="149">
        <v>6217.3</v>
      </c>
      <c r="G482" s="149">
        <v>6897.5</v>
      </c>
    </row>
    <row r="483" spans="1:7" s="144" customFormat="1" ht="78.75">
      <c r="A483" s="139" t="s">
        <v>578</v>
      </c>
      <c r="B483" s="140" t="s">
        <v>579</v>
      </c>
      <c r="C483" s="141" t="s">
        <v>227</v>
      </c>
      <c r="D483" s="142">
        <v>0</v>
      </c>
      <c r="E483" s="143">
        <v>8747.5</v>
      </c>
      <c r="F483" s="143">
        <v>8746.6</v>
      </c>
      <c r="G483" s="143">
        <v>1426</v>
      </c>
    </row>
    <row r="484" spans="1:7" ht="47.25">
      <c r="A484" s="145" t="s">
        <v>580</v>
      </c>
      <c r="B484" s="146" t="s">
        <v>581</v>
      </c>
      <c r="C484" s="147" t="s">
        <v>227</v>
      </c>
      <c r="D484" s="148">
        <v>0</v>
      </c>
      <c r="E484" s="149">
        <v>166</v>
      </c>
      <c r="F484" s="149">
        <v>166</v>
      </c>
      <c r="G484" s="149">
        <v>166</v>
      </c>
    </row>
    <row r="485" spans="1:7" ht="63">
      <c r="A485" s="145" t="s">
        <v>582</v>
      </c>
      <c r="B485" s="146" t="s">
        <v>583</v>
      </c>
      <c r="C485" s="147" t="s">
        <v>227</v>
      </c>
      <c r="D485" s="148">
        <v>0</v>
      </c>
      <c r="E485" s="149">
        <v>166</v>
      </c>
      <c r="F485" s="149">
        <v>166</v>
      </c>
      <c r="G485" s="149">
        <v>166</v>
      </c>
    </row>
    <row r="486" spans="1:7" ht="62.25" customHeight="1">
      <c r="A486" s="145" t="s">
        <v>584</v>
      </c>
      <c r="B486" s="146" t="s">
        <v>585</v>
      </c>
      <c r="C486" s="147" t="s">
        <v>227</v>
      </c>
      <c r="D486" s="148">
        <v>0</v>
      </c>
      <c r="E486" s="149">
        <v>146</v>
      </c>
      <c r="F486" s="149">
        <v>146</v>
      </c>
      <c r="G486" s="149">
        <v>146</v>
      </c>
    </row>
    <row r="487" spans="1:7" ht="31.5">
      <c r="A487" s="145" t="s">
        <v>234</v>
      </c>
      <c r="B487" s="146" t="s">
        <v>585</v>
      </c>
      <c r="C487" s="147" t="s">
        <v>235</v>
      </c>
      <c r="D487" s="148">
        <v>0</v>
      </c>
      <c r="E487" s="149">
        <v>146</v>
      </c>
      <c r="F487" s="149">
        <v>146</v>
      </c>
      <c r="G487" s="149">
        <v>146</v>
      </c>
    </row>
    <row r="488" spans="1:7">
      <c r="A488" s="145" t="s">
        <v>586</v>
      </c>
      <c r="B488" s="146" t="s">
        <v>585</v>
      </c>
      <c r="C488" s="147" t="s">
        <v>235</v>
      </c>
      <c r="D488" s="148">
        <v>707</v>
      </c>
      <c r="E488" s="149">
        <v>146</v>
      </c>
      <c r="F488" s="149">
        <v>146</v>
      </c>
      <c r="G488" s="149">
        <v>146</v>
      </c>
    </row>
    <row r="489" spans="1:7" ht="47.25">
      <c r="A489" s="145" t="s">
        <v>587</v>
      </c>
      <c r="B489" s="146" t="s">
        <v>588</v>
      </c>
      <c r="C489" s="147" t="s">
        <v>227</v>
      </c>
      <c r="D489" s="148">
        <v>0</v>
      </c>
      <c r="E489" s="149">
        <v>20</v>
      </c>
      <c r="F489" s="149">
        <v>20</v>
      </c>
      <c r="G489" s="149">
        <v>20</v>
      </c>
    </row>
    <row r="490" spans="1:7" ht="31.5">
      <c r="A490" s="145" t="s">
        <v>234</v>
      </c>
      <c r="B490" s="146" t="s">
        <v>588</v>
      </c>
      <c r="C490" s="147" t="s">
        <v>235</v>
      </c>
      <c r="D490" s="148">
        <v>0</v>
      </c>
      <c r="E490" s="149">
        <v>20</v>
      </c>
      <c r="F490" s="149">
        <v>20</v>
      </c>
      <c r="G490" s="149">
        <v>20</v>
      </c>
    </row>
    <row r="491" spans="1:7">
      <c r="A491" s="145" t="s">
        <v>586</v>
      </c>
      <c r="B491" s="146" t="s">
        <v>588</v>
      </c>
      <c r="C491" s="147" t="s">
        <v>235</v>
      </c>
      <c r="D491" s="148">
        <v>707</v>
      </c>
      <c r="E491" s="149">
        <v>20</v>
      </c>
      <c r="F491" s="149">
        <v>20</v>
      </c>
      <c r="G491" s="149">
        <v>20</v>
      </c>
    </row>
    <row r="492" spans="1:7" ht="47.25">
      <c r="A492" s="145" t="s">
        <v>589</v>
      </c>
      <c r="B492" s="146" t="s">
        <v>590</v>
      </c>
      <c r="C492" s="147" t="s">
        <v>227</v>
      </c>
      <c r="D492" s="148">
        <v>0</v>
      </c>
      <c r="E492" s="149">
        <v>7919.5</v>
      </c>
      <c r="F492" s="149">
        <v>7919.6</v>
      </c>
      <c r="G492" s="149">
        <v>600</v>
      </c>
    </row>
    <row r="493" spans="1:7" ht="47.25">
      <c r="A493" s="145" t="s">
        <v>591</v>
      </c>
      <c r="B493" s="146" t="s">
        <v>592</v>
      </c>
      <c r="C493" s="147" t="s">
        <v>227</v>
      </c>
      <c r="D493" s="148">
        <v>0</v>
      </c>
      <c r="E493" s="149">
        <v>470</v>
      </c>
      <c r="F493" s="149">
        <v>470</v>
      </c>
      <c r="G493" s="149">
        <v>470</v>
      </c>
    </row>
    <row r="494" spans="1:7" ht="47.25">
      <c r="A494" s="145" t="s">
        <v>593</v>
      </c>
      <c r="B494" s="146" t="s">
        <v>594</v>
      </c>
      <c r="C494" s="147" t="s">
        <v>227</v>
      </c>
      <c r="D494" s="148">
        <v>0</v>
      </c>
      <c r="E494" s="149">
        <v>267</v>
      </c>
      <c r="F494" s="149">
        <v>267</v>
      </c>
      <c r="G494" s="149">
        <v>267</v>
      </c>
    </row>
    <row r="495" spans="1:7" ht="31.5">
      <c r="A495" s="145" t="s">
        <v>234</v>
      </c>
      <c r="B495" s="146" t="s">
        <v>594</v>
      </c>
      <c r="C495" s="147" t="s">
        <v>235</v>
      </c>
      <c r="D495" s="148">
        <v>0</v>
      </c>
      <c r="E495" s="149">
        <v>267</v>
      </c>
      <c r="F495" s="149">
        <v>267</v>
      </c>
      <c r="G495" s="149">
        <v>267</v>
      </c>
    </row>
    <row r="496" spans="1:7">
      <c r="A496" s="145" t="s">
        <v>595</v>
      </c>
      <c r="B496" s="146" t="s">
        <v>594</v>
      </c>
      <c r="C496" s="147" t="s">
        <v>235</v>
      </c>
      <c r="D496" s="148">
        <v>1101</v>
      </c>
      <c r="E496" s="149">
        <v>267</v>
      </c>
      <c r="F496" s="149">
        <v>267</v>
      </c>
      <c r="G496" s="149">
        <v>267</v>
      </c>
    </row>
    <row r="497" spans="1:7" ht="47.25">
      <c r="A497" s="145" t="s">
        <v>596</v>
      </c>
      <c r="B497" s="146" t="s">
        <v>597</v>
      </c>
      <c r="C497" s="147" t="s">
        <v>227</v>
      </c>
      <c r="D497" s="148">
        <v>0</v>
      </c>
      <c r="E497" s="149">
        <v>6</v>
      </c>
      <c r="F497" s="149">
        <v>6</v>
      </c>
      <c r="G497" s="149">
        <v>6</v>
      </c>
    </row>
    <row r="498" spans="1:7" ht="31.5">
      <c r="A498" s="145" t="s">
        <v>234</v>
      </c>
      <c r="B498" s="146" t="s">
        <v>597</v>
      </c>
      <c r="C498" s="147" t="s">
        <v>235</v>
      </c>
      <c r="D498" s="148">
        <v>0</v>
      </c>
      <c r="E498" s="149">
        <v>6</v>
      </c>
      <c r="F498" s="149">
        <v>6</v>
      </c>
      <c r="G498" s="149">
        <v>6</v>
      </c>
    </row>
    <row r="499" spans="1:7">
      <c r="A499" s="145" t="s">
        <v>595</v>
      </c>
      <c r="B499" s="146" t="s">
        <v>597</v>
      </c>
      <c r="C499" s="147" t="s">
        <v>235</v>
      </c>
      <c r="D499" s="148">
        <v>1101</v>
      </c>
      <c r="E499" s="149">
        <v>6</v>
      </c>
      <c r="F499" s="149">
        <v>6</v>
      </c>
      <c r="G499" s="149">
        <v>6</v>
      </c>
    </row>
    <row r="500" spans="1:7" ht="63">
      <c r="A500" s="145" t="s">
        <v>598</v>
      </c>
      <c r="B500" s="146" t="s">
        <v>599</v>
      </c>
      <c r="C500" s="147" t="s">
        <v>227</v>
      </c>
      <c r="D500" s="148">
        <v>0</v>
      </c>
      <c r="E500" s="149">
        <v>117</v>
      </c>
      <c r="F500" s="149">
        <v>117</v>
      </c>
      <c r="G500" s="149">
        <v>117</v>
      </c>
    </row>
    <row r="501" spans="1:7" ht="31.5">
      <c r="A501" s="145" t="s">
        <v>234</v>
      </c>
      <c r="B501" s="146" t="s">
        <v>599</v>
      </c>
      <c r="C501" s="147" t="s">
        <v>235</v>
      </c>
      <c r="D501" s="148">
        <v>0</v>
      </c>
      <c r="E501" s="149">
        <v>117</v>
      </c>
      <c r="F501" s="149">
        <v>117</v>
      </c>
      <c r="G501" s="149">
        <v>117</v>
      </c>
    </row>
    <row r="502" spans="1:7">
      <c r="A502" s="145" t="s">
        <v>595</v>
      </c>
      <c r="B502" s="146" t="s">
        <v>599</v>
      </c>
      <c r="C502" s="147" t="s">
        <v>235</v>
      </c>
      <c r="D502" s="148">
        <v>1101</v>
      </c>
      <c r="E502" s="149">
        <v>117</v>
      </c>
      <c r="F502" s="149">
        <v>117</v>
      </c>
      <c r="G502" s="149">
        <v>117</v>
      </c>
    </row>
    <row r="503" spans="1:7" ht="62.25" customHeight="1">
      <c r="A503" s="145" t="s">
        <v>600</v>
      </c>
      <c r="B503" s="146" t="s">
        <v>601</v>
      </c>
      <c r="C503" s="147" t="s">
        <v>227</v>
      </c>
      <c r="D503" s="148">
        <v>0</v>
      </c>
      <c r="E503" s="149">
        <v>80</v>
      </c>
      <c r="F503" s="149">
        <v>80</v>
      </c>
      <c r="G503" s="149">
        <v>80</v>
      </c>
    </row>
    <row r="504" spans="1:7" ht="31.5">
      <c r="A504" s="145" t="s">
        <v>278</v>
      </c>
      <c r="B504" s="146" t="s">
        <v>601</v>
      </c>
      <c r="C504" s="147" t="s">
        <v>279</v>
      </c>
      <c r="D504" s="148">
        <v>0</v>
      </c>
      <c r="E504" s="149">
        <v>80</v>
      </c>
      <c r="F504" s="149">
        <v>80</v>
      </c>
      <c r="G504" s="149">
        <v>80</v>
      </c>
    </row>
    <row r="505" spans="1:7">
      <c r="A505" s="145" t="s">
        <v>595</v>
      </c>
      <c r="B505" s="146" t="s">
        <v>601</v>
      </c>
      <c r="C505" s="147" t="s">
        <v>279</v>
      </c>
      <c r="D505" s="148">
        <v>1101</v>
      </c>
      <c r="E505" s="149">
        <v>80</v>
      </c>
      <c r="F505" s="149">
        <v>80</v>
      </c>
      <c r="G505" s="149">
        <v>80</v>
      </c>
    </row>
    <row r="506" spans="1:7" ht="47.25">
      <c r="A506" s="145" t="s">
        <v>602</v>
      </c>
      <c r="B506" s="146" t="s">
        <v>603</v>
      </c>
      <c r="C506" s="147" t="s">
        <v>227</v>
      </c>
      <c r="D506" s="148">
        <v>0</v>
      </c>
      <c r="E506" s="149">
        <v>7449.5</v>
      </c>
      <c r="F506" s="149">
        <v>7449.6</v>
      </c>
      <c r="G506" s="149">
        <v>130</v>
      </c>
    </row>
    <row r="507" spans="1:7" ht="47.25">
      <c r="A507" s="145" t="s">
        <v>604</v>
      </c>
      <c r="B507" s="146" t="s">
        <v>605</v>
      </c>
      <c r="C507" s="147" t="s">
        <v>227</v>
      </c>
      <c r="D507" s="148">
        <v>0</v>
      </c>
      <c r="E507" s="149">
        <v>75</v>
      </c>
      <c r="F507" s="149">
        <v>75</v>
      </c>
      <c r="G507" s="149">
        <v>75</v>
      </c>
    </row>
    <row r="508" spans="1:7" ht="31.5">
      <c r="A508" s="145" t="s">
        <v>234</v>
      </c>
      <c r="B508" s="146" t="s">
        <v>605</v>
      </c>
      <c r="C508" s="147" t="s">
        <v>235</v>
      </c>
      <c r="D508" s="148">
        <v>0</v>
      </c>
      <c r="E508" s="149">
        <v>75</v>
      </c>
      <c r="F508" s="149">
        <v>75</v>
      </c>
      <c r="G508" s="149">
        <v>75</v>
      </c>
    </row>
    <row r="509" spans="1:7">
      <c r="A509" s="145" t="s">
        <v>595</v>
      </c>
      <c r="B509" s="146" t="s">
        <v>605</v>
      </c>
      <c r="C509" s="147" t="s">
        <v>235</v>
      </c>
      <c r="D509" s="148">
        <v>1101</v>
      </c>
      <c r="E509" s="149">
        <v>75</v>
      </c>
      <c r="F509" s="149">
        <v>75</v>
      </c>
      <c r="G509" s="149">
        <v>75</v>
      </c>
    </row>
    <row r="510" spans="1:7" ht="173.25" customHeight="1">
      <c r="A510" s="145" t="s">
        <v>606</v>
      </c>
      <c r="B510" s="146" t="s">
        <v>607</v>
      </c>
      <c r="C510" s="147" t="s">
        <v>227</v>
      </c>
      <c r="D510" s="148">
        <v>0</v>
      </c>
      <c r="E510" s="149">
        <v>7319.5</v>
      </c>
      <c r="F510" s="149">
        <v>7319.6</v>
      </c>
      <c r="G510" s="149">
        <v>0</v>
      </c>
    </row>
    <row r="511" spans="1:7" ht="31.5" customHeight="1">
      <c r="A511" s="145" t="s">
        <v>371</v>
      </c>
      <c r="B511" s="146" t="s">
        <v>607</v>
      </c>
      <c r="C511" s="147" t="s">
        <v>372</v>
      </c>
      <c r="D511" s="148">
        <v>0</v>
      </c>
      <c r="E511" s="149">
        <v>7319.5</v>
      </c>
      <c r="F511" s="149">
        <v>7319.6</v>
      </c>
      <c r="G511" s="149">
        <v>0</v>
      </c>
    </row>
    <row r="512" spans="1:7">
      <c r="A512" s="145" t="s">
        <v>595</v>
      </c>
      <c r="B512" s="146" t="s">
        <v>607</v>
      </c>
      <c r="C512" s="147" t="s">
        <v>372</v>
      </c>
      <c r="D512" s="148">
        <v>1101</v>
      </c>
      <c r="E512" s="149">
        <v>7319.5</v>
      </c>
      <c r="F512" s="149">
        <v>7319.6</v>
      </c>
      <c r="G512" s="149">
        <v>0</v>
      </c>
    </row>
    <row r="513" spans="1:7" ht="63">
      <c r="A513" s="145" t="s">
        <v>608</v>
      </c>
      <c r="B513" s="146" t="s">
        <v>609</v>
      </c>
      <c r="C513" s="147" t="s">
        <v>227</v>
      </c>
      <c r="D513" s="148">
        <v>0</v>
      </c>
      <c r="E513" s="149">
        <v>55</v>
      </c>
      <c r="F513" s="149">
        <v>55</v>
      </c>
      <c r="G513" s="149">
        <v>55</v>
      </c>
    </row>
    <row r="514" spans="1:7" ht="31.5">
      <c r="A514" s="145" t="s">
        <v>234</v>
      </c>
      <c r="B514" s="146" t="s">
        <v>609</v>
      </c>
      <c r="C514" s="147" t="s">
        <v>235</v>
      </c>
      <c r="D514" s="148">
        <v>0</v>
      </c>
      <c r="E514" s="149">
        <v>55</v>
      </c>
      <c r="F514" s="149">
        <v>55</v>
      </c>
      <c r="G514" s="149">
        <v>55</v>
      </c>
    </row>
    <row r="515" spans="1:7">
      <c r="A515" s="145" t="s">
        <v>595</v>
      </c>
      <c r="B515" s="146" t="s">
        <v>609</v>
      </c>
      <c r="C515" s="147" t="s">
        <v>235</v>
      </c>
      <c r="D515" s="148">
        <v>1101</v>
      </c>
      <c r="E515" s="149">
        <v>55</v>
      </c>
      <c r="F515" s="149">
        <v>55</v>
      </c>
      <c r="G515" s="149">
        <v>55</v>
      </c>
    </row>
    <row r="516" spans="1:7" ht="31.5">
      <c r="A516" s="145" t="s">
        <v>610</v>
      </c>
      <c r="B516" s="146" t="s">
        <v>611</v>
      </c>
      <c r="C516" s="147" t="s">
        <v>227</v>
      </c>
      <c r="D516" s="148">
        <v>0</v>
      </c>
      <c r="E516" s="149">
        <v>528</v>
      </c>
      <c r="F516" s="149">
        <v>527</v>
      </c>
      <c r="G516" s="149">
        <v>526</v>
      </c>
    </row>
    <row r="517" spans="1:7" ht="47.25">
      <c r="A517" s="145" t="s">
        <v>612</v>
      </c>
      <c r="B517" s="146" t="s">
        <v>613</v>
      </c>
      <c r="C517" s="147" t="s">
        <v>227</v>
      </c>
      <c r="D517" s="148">
        <v>0</v>
      </c>
      <c r="E517" s="149">
        <v>528</v>
      </c>
      <c r="F517" s="149">
        <v>527</v>
      </c>
      <c r="G517" s="149">
        <v>526</v>
      </c>
    </row>
    <row r="518" spans="1:7" ht="63" customHeight="1">
      <c r="A518" s="145" t="s">
        <v>614</v>
      </c>
      <c r="B518" s="146" t="s">
        <v>615</v>
      </c>
      <c r="C518" s="147" t="s">
        <v>227</v>
      </c>
      <c r="D518" s="148">
        <v>0</v>
      </c>
      <c r="E518" s="149">
        <v>16</v>
      </c>
      <c r="F518" s="149">
        <v>15</v>
      </c>
      <c r="G518" s="149">
        <v>14</v>
      </c>
    </row>
    <row r="519" spans="1:7" ht="31.5">
      <c r="A519" s="145" t="s">
        <v>278</v>
      </c>
      <c r="B519" s="146" t="s">
        <v>615</v>
      </c>
      <c r="C519" s="147" t="s">
        <v>279</v>
      </c>
      <c r="D519" s="148">
        <v>0</v>
      </c>
      <c r="E519" s="149">
        <v>16</v>
      </c>
      <c r="F519" s="149">
        <v>15</v>
      </c>
      <c r="G519" s="149">
        <v>14</v>
      </c>
    </row>
    <row r="520" spans="1:7">
      <c r="A520" s="145" t="s">
        <v>616</v>
      </c>
      <c r="B520" s="146" t="s">
        <v>615</v>
      </c>
      <c r="C520" s="147" t="s">
        <v>279</v>
      </c>
      <c r="D520" s="148">
        <v>1003</v>
      </c>
      <c r="E520" s="149">
        <v>16</v>
      </c>
      <c r="F520" s="149">
        <v>15</v>
      </c>
      <c r="G520" s="149">
        <v>14</v>
      </c>
    </row>
    <row r="521" spans="1:7" ht="31.5">
      <c r="A521" s="145" t="s">
        <v>617</v>
      </c>
      <c r="B521" s="146" t="s">
        <v>618</v>
      </c>
      <c r="C521" s="147" t="s">
        <v>227</v>
      </c>
      <c r="D521" s="148">
        <v>0</v>
      </c>
      <c r="E521" s="149">
        <v>512</v>
      </c>
      <c r="F521" s="149">
        <v>512</v>
      </c>
      <c r="G521" s="149">
        <v>512</v>
      </c>
    </row>
    <row r="522" spans="1:7" ht="31.5">
      <c r="A522" s="145" t="s">
        <v>278</v>
      </c>
      <c r="B522" s="146" t="s">
        <v>618</v>
      </c>
      <c r="C522" s="147" t="s">
        <v>279</v>
      </c>
      <c r="D522" s="148">
        <v>0</v>
      </c>
      <c r="E522" s="149">
        <v>512</v>
      </c>
      <c r="F522" s="149">
        <v>512</v>
      </c>
      <c r="G522" s="149">
        <v>512</v>
      </c>
    </row>
    <row r="523" spans="1:7">
      <c r="A523" s="145" t="s">
        <v>616</v>
      </c>
      <c r="B523" s="146" t="s">
        <v>618</v>
      </c>
      <c r="C523" s="147" t="s">
        <v>279</v>
      </c>
      <c r="D523" s="148">
        <v>1003</v>
      </c>
      <c r="E523" s="149">
        <v>512</v>
      </c>
      <c r="F523" s="149">
        <v>512</v>
      </c>
      <c r="G523" s="149">
        <v>512</v>
      </c>
    </row>
    <row r="524" spans="1:7" ht="78.75">
      <c r="A524" s="145" t="s">
        <v>619</v>
      </c>
      <c r="B524" s="146" t="s">
        <v>620</v>
      </c>
      <c r="C524" s="147" t="s">
        <v>227</v>
      </c>
      <c r="D524" s="148">
        <v>0</v>
      </c>
      <c r="E524" s="149">
        <v>84</v>
      </c>
      <c r="F524" s="149">
        <v>84</v>
      </c>
      <c r="G524" s="149">
        <v>84</v>
      </c>
    </row>
    <row r="525" spans="1:7" ht="63">
      <c r="A525" s="145" t="s">
        <v>621</v>
      </c>
      <c r="B525" s="146" t="s">
        <v>622</v>
      </c>
      <c r="C525" s="147" t="s">
        <v>227</v>
      </c>
      <c r="D525" s="148">
        <v>0</v>
      </c>
      <c r="E525" s="149">
        <v>84</v>
      </c>
      <c r="F525" s="149">
        <v>84</v>
      </c>
      <c r="G525" s="149">
        <v>84</v>
      </c>
    </row>
    <row r="526" spans="1:7" ht="47.25">
      <c r="A526" s="145" t="s">
        <v>623</v>
      </c>
      <c r="B526" s="146" t="s">
        <v>624</v>
      </c>
      <c r="C526" s="147" t="s">
        <v>227</v>
      </c>
      <c r="D526" s="148">
        <v>0</v>
      </c>
      <c r="E526" s="149">
        <v>21</v>
      </c>
      <c r="F526" s="149">
        <v>21</v>
      </c>
      <c r="G526" s="149">
        <v>21</v>
      </c>
    </row>
    <row r="527" spans="1:7" ht="31.5">
      <c r="A527" s="145" t="s">
        <v>234</v>
      </c>
      <c r="B527" s="146" t="s">
        <v>624</v>
      </c>
      <c r="C527" s="147" t="s">
        <v>235</v>
      </c>
      <c r="D527" s="148">
        <v>0</v>
      </c>
      <c r="E527" s="149">
        <v>21</v>
      </c>
      <c r="F527" s="149">
        <v>21</v>
      </c>
      <c r="G527" s="149">
        <v>21</v>
      </c>
    </row>
    <row r="528" spans="1:7">
      <c r="A528" s="145" t="s">
        <v>586</v>
      </c>
      <c r="B528" s="146" t="s">
        <v>624</v>
      </c>
      <c r="C528" s="147" t="s">
        <v>235</v>
      </c>
      <c r="D528" s="148">
        <v>707</v>
      </c>
      <c r="E528" s="149">
        <v>21</v>
      </c>
      <c r="F528" s="149">
        <v>21</v>
      </c>
      <c r="G528" s="149">
        <v>21</v>
      </c>
    </row>
    <row r="529" spans="1:7" ht="31.5">
      <c r="A529" s="145" t="s">
        <v>625</v>
      </c>
      <c r="B529" s="146" t="s">
        <v>626</v>
      </c>
      <c r="C529" s="147" t="s">
        <v>227</v>
      </c>
      <c r="D529" s="148">
        <v>0</v>
      </c>
      <c r="E529" s="149">
        <v>63</v>
      </c>
      <c r="F529" s="149">
        <v>63</v>
      </c>
      <c r="G529" s="149">
        <v>63</v>
      </c>
    </row>
    <row r="530" spans="1:7" ht="31.5">
      <c r="A530" s="145" t="s">
        <v>234</v>
      </c>
      <c r="B530" s="146" t="s">
        <v>626</v>
      </c>
      <c r="C530" s="147" t="s">
        <v>235</v>
      </c>
      <c r="D530" s="148">
        <v>0</v>
      </c>
      <c r="E530" s="149">
        <v>63</v>
      </c>
      <c r="F530" s="149">
        <v>63</v>
      </c>
      <c r="G530" s="149">
        <v>63</v>
      </c>
    </row>
    <row r="531" spans="1:7">
      <c r="A531" s="145" t="s">
        <v>586</v>
      </c>
      <c r="B531" s="146" t="s">
        <v>626</v>
      </c>
      <c r="C531" s="147" t="s">
        <v>235</v>
      </c>
      <c r="D531" s="148">
        <v>707</v>
      </c>
      <c r="E531" s="149">
        <v>63</v>
      </c>
      <c r="F531" s="149">
        <v>63</v>
      </c>
      <c r="G531" s="149">
        <v>63</v>
      </c>
    </row>
    <row r="532" spans="1:7" ht="47.25">
      <c r="A532" s="145" t="s">
        <v>627</v>
      </c>
      <c r="B532" s="146" t="s">
        <v>628</v>
      </c>
      <c r="C532" s="147" t="s">
        <v>227</v>
      </c>
      <c r="D532" s="148">
        <v>0</v>
      </c>
      <c r="E532" s="149">
        <v>50</v>
      </c>
      <c r="F532" s="149">
        <v>50</v>
      </c>
      <c r="G532" s="149">
        <v>50</v>
      </c>
    </row>
    <row r="533" spans="1:7" ht="47.25">
      <c r="A533" s="145" t="s">
        <v>629</v>
      </c>
      <c r="B533" s="146" t="s">
        <v>630</v>
      </c>
      <c r="C533" s="147" t="s">
        <v>227</v>
      </c>
      <c r="D533" s="148">
        <v>0</v>
      </c>
      <c r="E533" s="149">
        <v>45</v>
      </c>
      <c r="F533" s="149">
        <v>45</v>
      </c>
      <c r="G533" s="149">
        <v>45</v>
      </c>
    </row>
    <row r="534" spans="1:7" ht="47.25">
      <c r="A534" s="145" t="s">
        <v>631</v>
      </c>
      <c r="B534" s="146" t="s">
        <v>632</v>
      </c>
      <c r="C534" s="147" t="s">
        <v>227</v>
      </c>
      <c r="D534" s="148">
        <v>0</v>
      </c>
      <c r="E534" s="149">
        <v>20</v>
      </c>
      <c r="F534" s="149">
        <v>20</v>
      </c>
      <c r="G534" s="149">
        <v>20</v>
      </c>
    </row>
    <row r="535" spans="1:7" ht="31.5">
      <c r="A535" s="145" t="s">
        <v>234</v>
      </c>
      <c r="B535" s="146" t="s">
        <v>632</v>
      </c>
      <c r="C535" s="147" t="s">
        <v>235</v>
      </c>
      <c r="D535" s="148">
        <v>0</v>
      </c>
      <c r="E535" s="149">
        <v>20</v>
      </c>
      <c r="F535" s="149">
        <v>20</v>
      </c>
      <c r="G535" s="149">
        <v>20</v>
      </c>
    </row>
    <row r="536" spans="1:7" ht="31.5">
      <c r="A536" s="145" t="s">
        <v>416</v>
      </c>
      <c r="B536" s="146" t="s">
        <v>632</v>
      </c>
      <c r="C536" s="147" t="s">
        <v>235</v>
      </c>
      <c r="D536" s="148">
        <v>412</v>
      </c>
      <c r="E536" s="149">
        <v>20</v>
      </c>
      <c r="F536" s="149">
        <v>20</v>
      </c>
      <c r="G536" s="149">
        <v>20</v>
      </c>
    </row>
    <row r="537" spans="1:7" ht="31.5">
      <c r="A537" s="145" t="s">
        <v>633</v>
      </c>
      <c r="B537" s="146" t="s">
        <v>634</v>
      </c>
      <c r="C537" s="147" t="s">
        <v>227</v>
      </c>
      <c r="D537" s="148">
        <v>0</v>
      </c>
      <c r="E537" s="149">
        <v>25</v>
      </c>
      <c r="F537" s="149">
        <v>25</v>
      </c>
      <c r="G537" s="149">
        <v>25</v>
      </c>
    </row>
    <row r="538" spans="1:7" ht="31.5">
      <c r="A538" s="145" t="s">
        <v>234</v>
      </c>
      <c r="B538" s="146" t="s">
        <v>634</v>
      </c>
      <c r="C538" s="147" t="s">
        <v>235</v>
      </c>
      <c r="D538" s="148">
        <v>0</v>
      </c>
      <c r="E538" s="149">
        <v>25</v>
      </c>
      <c r="F538" s="149">
        <v>25</v>
      </c>
      <c r="G538" s="149">
        <v>25</v>
      </c>
    </row>
    <row r="539" spans="1:7" ht="31.5">
      <c r="A539" s="145" t="s">
        <v>416</v>
      </c>
      <c r="B539" s="146" t="s">
        <v>634</v>
      </c>
      <c r="C539" s="147" t="s">
        <v>235</v>
      </c>
      <c r="D539" s="148">
        <v>412</v>
      </c>
      <c r="E539" s="149">
        <v>25</v>
      </c>
      <c r="F539" s="149">
        <v>25</v>
      </c>
      <c r="G539" s="149">
        <v>25</v>
      </c>
    </row>
    <row r="540" spans="1:7" ht="45.75" customHeight="1">
      <c r="A540" s="145" t="s">
        <v>635</v>
      </c>
      <c r="B540" s="146" t="s">
        <v>636</v>
      </c>
      <c r="C540" s="147" t="s">
        <v>227</v>
      </c>
      <c r="D540" s="148">
        <v>0</v>
      </c>
      <c r="E540" s="149">
        <v>5</v>
      </c>
      <c r="F540" s="149">
        <v>5</v>
      </c>
      <c r="G540" s="149">
        <v>5</v>
      </c>
    </row>
    <row r="541" spans="1:7" ht="47.25">
      <c r="A541" s="145" t="s">
        <v>637</v>
      </c>
      <c r="B541" s="146" t="s">
        <v>638</v>
      </c>
      <c r="C541" s="147" t="s">
        <v>227</v>
      </c>
      <c r="D541" s="148">
        <v>0</v>
      </c>
      <c r="E541" s="149">
        <v>5</v>
      </c>
      <c r="F541" s="149">
        <v>5</v>
      </c>
      <c r="G541" s="149">
        <v>5</v>
      </c>
    </row>
    <row r="542" spans="1:7" ht="31.5">
      <c r="A542" s="145" t="s">
        <v>234</v>
      </c>
      <c r="B542" s="146" t="s">
        <v>638</v>
      </c>
      <c r="C542" s="147" t="s">
        <v>235</v>
      </c>
      <c r="D542" s="148">
        <v>0</v>
      </c>
      <c r="E542" s="149">
        <v>5</v>
      </c>
      <c r="F542" s="149">
        <v>5</v>
      </c>
      <c r="G542" s="149">
        <v>5</v>
      </c>
    </row>
    <row r="543" spans="1:7" ht="31.5">
      <c r="A543" s="145" t="s">
        <v>416</v>
      </c>
      <c r="B543" s="146" t="s">
        <v>638</v>
      </c>
      <c r="C543" s="147" t="s">
        <v>235</v>
      </c>
      <c r="D543" s="148">
        <v>412</v>
      </c>
      <c r="E543" s="149">
        <v>5</v>
      </c>
      <c r="F543" s="149">
        <v>5</v>
      </c>
      <c r="G543" s="149">
        <v>5</v>
      </c>
    </row>
    <row r="544" spans="1:7" s="144" customFormat="1" ht="47.25">
      <c r="A544" s="139" t="s">
        <v>639</v>
      </c>
      <c r="B544" s="140" t="s">
        <v>640</v>
      </c>
      <c r="C544" s="141" t="s">
        <v>227</v>
      </c>
      <c r="D544" s="142">
        <v>0</v>
      </c>
      <c r="E544" s="143">
        <v>183</v>
      </c>
      <c r="F544" s="143">
        <v>183</v>
      </c>
      <c r="G544" s="143">
        <v>183</v>
      </c>
    </row>
    <row r="545" spans="1:7" ht="63">
      <c r="A545" s="145" t="s">
        <v>641</v>
      </c>
      <c r="B545" s="146" t="s">
        <v>642</v>
      </c>
      <c r="C545" s="147" t="s">
        <v>227</v>
      </c>
      <c r="D545" s="148">
        <v>0</v>
      </c>
      <c r="E545" s="149">
        <v>183</v>
      </c>
      <c r="F545" s="149">
        <v>183</v>
      </c>
      <c r="G545" s="149">
        <v>183</v>
      </c>
    </row>
    <row r="546" spans="1:7" ht="78.75">
      <c r="A546" s="145" t="s">
        <v>643</v>
      </c>
      <c r="B546" s="146" t="s">
        <v>644</v>
      </c>
      <c r="C546" s="147" t="s">
        <v>227</v>
      </c>
      <c r="D546" s="148">
        <v>0</v>
      </c>
      <c r="E546" s="149">
        <v>92</v>
      </c>
      <c r="F546" s="149">
        <v>92</v>
      </c>
      <c r="G546" s="149">
        <v>92</v>
      </c>
    </row>
    <row r="547" spans="1:7" ht="31.5">
      <c r="A547" s="145" t="s">
        <v>278</v>
      </c>
      <c r="B547" s="146" t="s">
        <v>644</v>
      </c>
      <c r="C547" s="147" t="s">
        <v>279</v>
      </c>
      <c r="D547" s="148">
        <v>0</v>
      </c>
      <c r="E547" s="149">
        <v>92</v>
      </c>
      <c r="F547" s="149">
        <v>92</v>
      </c>
      <c r="G547" s="149">
        <v>92</v>
      </c>
    </row>
    <row r="548" spans="1:7">
      <c r="A548" s="145" t="s">
        <v>377</v>
      </c>
      <c r="B548" s="146" t="s">
        <v>644</v>
      </c>
      <c r="C548" s="147" t="s">
        <v>279</v>
      </c>
      <c r="D548" s="148">
        <v>113</v>
      </c>
      <c r="E548" s="149">
        <v>92</v>
      </c>
      <c r="F548" s="149">
        <v>92</v>
      </c>
      <c r="G548" s="149">
        <v>92</v>
      </c>
    </row>
    <row r="549" spans="1:7" ht="47.25">
      <c r="A549" s="145" t="s">
        <v>645</v>
      </c>
      <c r="B549" s="146" t="s">
        <v>646</v>
      </c>
      <c r="C549" s="147" t="s">
        <v>227</v>
      </c>
      <c r="D549" s="148">
        <v>0</v>
      </c>
      <c r="E549" s="149">
        <v>11</v>
      </c>
      <c r="F549" s="149">
        <v>11</v>
      </c>
      <c r="G549" s="149">
        <v>11</v>
      </c>
    </row>
    <row r="550" spans="1:7" ht="31.5">
      <c r="A550" s="145" t="s">
        <v>234</v>
      </c>
      <c r="B550" s="146" t="s">
        <v>646</v>
      </c>
      <c r="C550" s="147" t="s">
        <v>235</v>
      </c>
      <c r="D550" s="148">
        <v>0</v>
      </c>
      <c r="E550" s="149">
        <v>11</v>
      </c>
      <c r="F550" s="149">
        <v>11</v>
      </c>
      <c r="G550" s="149">
        <v>11</v>
      </c>
    </row>
    <row r="551" spans="1:7">
      <c r="A551" s="145" t="s">
        <v>377</v>
      </c>
      <c r="B551" s="146" t="s">
        <v>646</v>
      </c>
      <c r="C551" s="147" t="s">
        <v>235</v>
      </c>
      <c r="D551" s="148">
        <v>113</v>
      </c>
      <c r="E551" s="149">
        <v>11</v>
      </c>
      <c r="F551" s="149">
        <v>11</v>
      </c>
      <c r="G551" s="149">
        <v>11</v>
      </c>
    </row>
    <row r="552" spans="1:7" ht="124.5" customHeight="1">
      <c r="A552" s="145" t="s">
        <v>647</v>
      </c>
      <c r="B552" s="146" t="s">
        <v>648</v>
      </c>
      <c r="C552" s="147" t="s">
        <v>227</v>
      </c>
      <c r="D552" s="148">
        <v>0</v>
      </c>
      <c r="E552" s="149">
        <v>80</v>
      </c>
      <c r="F552" s="149">
        <v>80</v>
      </c>
      <c r="G552" s="149">
        <v>80</v>
      </c>
    </row>
    <row r="553" spans="1:7" ht="31.5">
      <c r="A553" s="145" t="s">
        <v>278</v>
      </c>
      <c r="B553" s="146" t="s">
        <v>648</v>
      </c>
      <c r="C553" s="147" t="s">
        <v>279</v>
      </c>
      <c r="D553" s="148">
        <v>0</v>
      </c>
      <c r="E553" s="149">
        <v>80</v>
      </c>
      <c r="F553" s="149">
        <v>80</v>
      </c>
      <c r="G553" s="149">
        <v>80</v>
      </c>
    </row>
    <row r="554" spans="1:7">
      <c r="A554" s="145" t="s">
        <v>377</v>
      </c>
      <c r="B554" s="146" t="s">
        <v>648</v>
      </c>
      <c r="C554" s="147" t="s">
        <v>279</v>
      </c>
      <c r="D554" s="148">
        <v>113</v>
      </c>
      <c r="E554" s="149">
        <v>80</v>
      </c>
      <c r="F554" s="149">
        <v>80</v>
      </c>
      <c r="G554" s="149">
        <v>80</v>
      </c>
    </row>
    <row r="555" spans="1:7" s="144" customFormat="1" ht="47.25">
      <c r="A555" s="139" t="s">
        <v>649</v>
      </c>
      <c r="B555" s="140" t="s">
        <v>650</v>
      </c>
      <c r="C555" s="141" t="s">
        <v>227</v>
      </c>
      <c r="D555" s="142">
        <v>0</v>
      </c>
      <c r="E555" s="143">
        <v>280</v>
      </c>
      <c r="F555" s="143">
        <v>265</v>
      </c>
      <c r="G555" s="143">
        <v>270</v>
      </c>
    </row>
    <row r="556" spans="1:7" ht="63">
      <c r="A556" s="145" t="s">
        <v>651</v>
      </c>
      <c r="B556" s="146" t="s">
        <v>652</v>
      </c>
      <c r="C556" s="147" t="s">
        <v>227</v>
      </c>
      <c r="D556" s="148">
        <v>0</v>
      </c>
      <c r="E556" s="149">
        <v>85</v>
      </c>
      <c r="F556" s="149">
        <v>70</v>
      </c>
      <c r="G556" s="149">
        <v>75</v>
      </c>
    </row>
    <row r="557" spans="1:7" ht="78.75">
      <c r="A557" s="145" t="s">
        <v>653</v>
      </c>
      <c r="B557" s="146" t="s">
        <v>654</v>
      </c>
      <c r="C557" s="147" t="s">
        <v>227</v>
      </c>
      <c r="D557" s="148">
        <v>0</v>
      </c>
      <c r="E557" s="149">
        <v>80</v>
      </c>
      <c r="F557" s="149">
        <v>65</v>
      </c>
      <c r="G557" s="149">
        <v>70</v>
      </c>
    </row>
    <row r="558" spans="1:7" ht="47.25">
      <c r="A558" s="145" t="s">
        <v>655</v>
      </c>
      <c r="B558" s="146" t="s">
        <v>656</v>
      </c>
      <c r="C558" s="147" t="s">
        <v>227</v>
      </c>
      <c r="D558" s="148">
        <v>0</v>
      </c>
      <c r="E558" s="149">
        <v>80</v>
      </c>
      <c r="F558" s="149">
        <v>65</v>
      </c>
      <c r="G558" s="149">
        <v>70</v>
      </c>
    </row>
    <row r="559" spans="1:7" ht="31.5">
      <c r="A559" s="145" t="s">
        <v>234</v>
      </c>
      <c r="B559" s="146" t="s">
        <v>656</v>
      </c>
      <c r="C559" s="147" t="s">
        <v>235</v>
      </c>
      <c r="D559" s="148">
        <v>0</v>
      </c>
      <c r="E559" s="149">
        <v>80</v>
      </c>
      <c r="F559" s="149">
        <v>65</v>
      </c>
      <c r="G559" s="149">
        <v>70</v>
      </c>
    </row>
    <row r="560" spans="1:7">
      <c r="A560" s="145" t="s">
        <v>331</v>
      </c>
      <c r="B560" s="146" t="s">
        <v>656</v>
      </c>
      <c r="C560" s="147" t="s">
        <v>235</v>
      </c>
      <c r="D560" s="148">
        <v>801</v>
      </c>
      <c r="E560" s="149">
        <v>80</v>
      </c>
      <c r="F560" s="149">
        <v>65</v>
      </c>
      <c r="G560" s="149">
        <v>70</v>
      </c>
    </row>
    <row r="561" spans="1:7" ht="94.5">
      <c r="A561" s="145" t="s">
        <v>657</v>
      </c>
      <c r="B561" s="146" t="s">
        <v>658</v>
      </c>
      <c r="C561" s="147" t="s">
        <v>227</v>
      </c>
      <c r="D561" s="148">
        <v>0</v>
      </c>
      <c r="E561" s="149">
        <v>5</v>
      </c>
      <c r="F561" s="149">
        <v>5</v>
      </c>
      <c r="G561" s="149">
        <v>5</v>
      </c>
    </row>
    <row r="562" spans="1:7" ht="30" customHeight="1">
      <c r="A562" s="145" t="s">
        <v>659</v>
      </c>
      <c r="B562" s="146" t="s">
        <v>660</v>
      </c>
      <c r="C562" s="147" t="s">
        <v>227</v>
      </c>
      <c r="D562" s="148">
        <v>0</v>
      </c>
      <c r="E562" s="149">
        <v>5</v>
      </c>
      <c r="F562" s="149">
        <v>5</v>
      </c>
      <c r="G562" s="149">
        <v>5</v>
      </c>
    </row>
    <row r="563" spans="1:7" ht="31.5">
      <c r="A563" s="145" t="s">
        <v>234</v>
      </c>
      <c r="B563" s="146" t="s">
        <v>660</v>
      </c>
      <c r="C563" s="147" t="s">
        <v>235</v>
      </c>
      <c r="D563" s="148">
        <v>0</v>
      </c>
      <c r="E563" s="149">
        <v>5</v>
      </c>
      <c r="F563" s="149">
        <v>5</v>
      </c>
      <c r="G563" s="149">
        <v>5</v>
      </c>
    </row>
    <row r="564" spans="1:7" ht="31.5">
      <c r="A564" s="145" t="s">
        <v>661</v>
      </c>
      <c r="B564" s="146" t="s">
        <v>660</v>
      </c>
      <c r="C564" s="147" t="s">
        <v>235</v>
      </c>
      <c r="D564" s="148">
        <v>1006</v>
      </c>
      <c r="E564" s="149">
        <v>5</v>
      </c>
      <c r="F564" s="149">
        <v>5</v>
      </c>
      <c r="G564" s="149">
        <v>5</v>
      </c>
    </row>
    <row r="565" spans="1:7" ht="63">
      <c r="A565" s="145" t="s">
        <v>662</v>
      </c>
      <c r="B565" s="146" t="s">
        <v>663</v>
      </c>
      <c r="C565" s="147" t="s">
        <v>227</v>
      </c>
      <c r="D565" s="148">
        <v>0</v>
      </c>
      <c r="E565" s="149">
        <v>195</v>
      </c>
      <c r="F565" s="149">
        <v>195</v>
      </c>
      <c r="G565" s="149">
        <v>195</v>
      </c>
    </row>
    <row r="566" spans="1:7" ht="47.25" customHeight="1">
      <c r="A566" s="145" t="s">
        <v>664</v>
      </c>
      <c r="B566" s="146" t="s">
        <v>665</v>
      </c>
      <c r="C566" s="147" t="s">
        <v>227</v>
      </c>
      <c r="D566" s="148">
        <v>0</v>
      </c>
      <c r="E566" s="149">
        <v>195</v>
      </c>
      <c r="F566" s="149">
        <v>195</v>
      </c>
      <c r="G566" s="149">
        <v>195</v>
      </c>
    </row>
    <row r="567" spans="1:7" ht="47.25">
      <c r="A567" s="145" t="s">
        <v>666</v>
      </c>
      <c r="B567" s="146" t="s">
        <v>667</v>
      </c>
      <c r="C567" s="147" t="s">
        <v>227</v>
      </c>
      <c r="D567" s="148">
        <v>0</v>
      </c>
      <c r="E567" s="149">
        <v>13</v>
      </c>
      <c r="F567" s="149">
        <v>13</v>
      </c>
      <c r="G567" s="149">
        <v>13</v>
      </c>
    </row>
    <row r="568" spans="1:7" ht="31.5">
      <c r="A568" s="145" t="s">
        <v>234</v>
      </c>
      <c r="B568" s="146" t="s">
        <v>667</v>
      </c>
      <c r="C568" s="147" t="s">
        <v>235</v>
      </c>
      <c r="D568" s="148">
        <v>0</v>
      </c>
      <c r="E568" s="149">
        <v>13</v>
      </c>
      <c r="F568" s="149">
        <v>13</v>
      </c>
      <c r="G568" s="149">
        <v>13</v>
      </c>
    </row>
    <row r="569" spans="1:7" ht="31.5">
      <c r="A569" s="145" t="s">
        <v>661</v>
      </c>
      <c r="B569" s="146" t="s">
        <v>667</v>
      </c>
      <c r="C569" s="147" t="s">
        <v>235</v>
      </c>
      <c r="D569" s="148">
        <v>1006</v>
      </c>
      <c r="E569" s="149">
        <v>13</v>
      </c>
      <c r="F569" s="149">
        <v>13</v>
      </c>
      <c r="G569" s="149">
        <v>13</v>
      </c>
    </row>
    <row r="570" spans="1:7" ht="31.5">
      <c r="A570" s="145" t="s">
        <v>668</v>
      </c>
      <c r="B570" s="146" t="s">
        <v>669</v>
      </c>
      <c r="C570" s="147" t="s">
        <v>227</v>
      </c>
      <c r="D570" s="148">
        <v>0</v>
      </c>
      <c r="E570" s="149">
        <v>33</v>
      </c>
      <c r="F570" s="149">
        <v>33</v>
      </c>
      <c r="G570" s="149">
        <v>33</v>
      </c>
    </row>
    <row r="571" spans="1:7" ht="31.5">
      <c r="A571" s="145" t="s">
        <v>234</v>
      </c>
      <c r="B571" s="146" t="s">
        <v>669</v>
      </c>
      <c r="C571" s="147" t="s">
        <v>235</v>
      </c>
      <c r="D571" s="148">
        <v>0</v>
      </c>
      <c r="E571" s="149">
        <v>33</v>
      </c>
      <c r="F571" s="149">
        <v>33</v>
      </c>
      <c r="G571" s="149">
        <v>33</v>
      </c>
    </row>
    <row r="572" spans="1:7" ht="31.5">
      <c r="A572" s="145" t="s">
        <v>661</v>
      </c>
      <c r="B572" s="146" t="s">
        <v>669</v>
      </c>
      <c r="C572" s="147" t="s">
        <v>235</v>
      </c>
      <c r="D572" s="148">
        <v>1006</v>
      </c>
      <c r="E572" s="149">
        <v>33</v>
      </c>
      <c r="F572" s="149">
        <v>33</v>
      </c>
      <c r="G572" s="149">
        <v>33</v>
      </c>
    </row>
    <row r="573" spans="1:7" ht="31.5">
      <c r="A573" s="145" t="s">
        <v>670</v>
      </c>
      <c r="B573" s="146" t="s">
        <v>671</v>
      </c>
      <c r="C573" s="147" t="s">
        <v>227</v>
      </c>
      <c r="D573" s="148">
        <v>0</v>
      </c>
      <c r="E573" s="149">
        <v>32</v>
      </c>
      <c r="F573" s="149">
        <v>32</v>
      </c>
      <c r="G573" s="149">
        <v>32</v>
      </c>
    </row>
    <row r="574" spans="1:7" ht="31.5">
      <c r="A574" s="145" t="s">
        <v>234</v>
      </c>
      <c r="B574" s="146" t="s">
        <v>671</v>
      </c>
      <c r="C574" s="147" t="s">
        <v>235</v>
      </c>
      <c r="D574" s="148">
        <v>0</v>
      </c>
      <c r="E574" s="149">
        <v>32</v>
      </c>
      <c r="F574" s="149">
        <v>32</v>
      </c>
      <c r="G574" s="149">
        <v>32</v>
      </c>
    </row>
    <row r="575" spans="1:7" ht="31.5">
      <c r="A575" s="145" t="s">
        <v>661</v>
      </c>
      <c r="B575" s="146" t="s">
        <v>671</v>
      </c>
      <c r="C575" s="147" t="s">
        <v>235</v>
      </c>
      <c r="D575" s="148">
        <v>1006</v>
      </c>
      <c r="E575" s="149">
        <v>32</v>
      </c>
      <c r="F575" s="149">
        <v>32</v>
      </c>
      <c r="G575" s="149">
        <v>32</v>
      </c>
    </row>
    <row r="576" spans="1:7" ht="31.5">
      <c r="A576" s="145" t="s">
        <v>672</v>
      </c>
      <c r="B576" s="146" t="s">
        <v>673</v>
      </c>
      <c r="C576" s="147" t="s">
        <v>227</v>
      </c>
      <c r="D576" s="148">
        <v>0</v>
      </c>
      <c r="E576" s="149">
        <v>2</v>
      </c>
      <c r="F576" s="149">
        <v>2</v>
      </c>
      <c r="G576" s="149">
        <v>2</v>
      </c>
    </row>
    <row r="577" spans="1:7" ht="31.5">
      <c r="A577" s="145" t="s">
        <v>234</v>
      </c>
      <c r="B577" s="146" t="s">
        <v>673</v>
      </c>
      <c r="C577" s="147" t="s">
        <v>235</v>
      </c>
      <c r="D577" s="148">
        <v>0</v>
      </c>
      <c r="E577" s="149">
        <v>2</v>
      </c>
      <c r="F577" s="149">
        <v>2</v>
      </c>
      <c r="G577" s="149">
        <v>2</v>
      </c>
    </row>
    <row r="578" spans="1:7" ht="31.5">
      <c r="A578" s="145" t="s">
        <v>661</v>
      </c>
      <c r="B578" s="146" t="s">
        <v>673</v>
      </c>
      <c r="C578" s="147" t="s">
        <v>235</v>
      </c>
      <c r="D578" s="148">
        <v>1006</v>
      </c>
      <c r="E578" s="149">
        <v>2</v>
      </c>
      <c r="F578" s="149">
        <v>2</v>
      </c>
      <c r="G578" s="149">
        <v>2</v>
      </c>
    </row>
    <row r="579" spans="1:7" ht="31.5">
      <c r="A579" s="145" t="s">
        <v>674</v>
      </c>
      <c r="B579" s="146" t="s">
        <v>675</v>
      </c>
      <c r="C579" s="147" t="s">
        <v>227</v>
      </c>
      <c r="D579" s="148">
        <v>0</v>
      </c>
      <c r="E579" s="149">
        <v>20</v>
      </c>
      <c r="F579" s="149">
        <v>20</v>
      </c>
      <c r="G579" s="149">
        <v>20</v>
      </c>
    </row>
    <row r="580" spans="1:7" ht="31.5">
      <c r="A580" s="145" t="s">
        <v>234</v>
      </c>
      <c r="B580" s="146" t="s">
        <v>675</v>
      </c>
      <c r="C580" s="147" t="s">
        <v>235</v>
      </c>
      <c r="D580" s="148">
        <v>0</v>
      </c>
      <c r="E580" s="149">
        <v>20</v>
      </c>
      <c r="F580" s="149">
        <v>20</v>
      </c>
      <c r="G580" s="149">
        <v>20</v>
      </c>
    </row>
    <row r="581" spans="1:7" ht="31.5">
      <c r="A581" s="145" t="s">
        <v>661</v>
      </c>
      <c r="B581" s="146" t="s">
        <v>675</v>
      </c>
      <c r="C581" s="147" t="s">
        <v>235</v>
      </c>
      <c r="D581" s="148">
        <v>1006</v>
      </c>
      <c r="E581" s="149">
        <v>20</v>
      </c>
      <c r="F581" s="149">
        <v>20</v>
      </c>
      <c r="G581" s="149">
        <v>20</v>
      </c>
    </row>
    <row r="582" spans="1:7" ht="94.5">
      <c r="A582" s="145" t="s">
        <v>676</v>
      </c>
      <c r="B582" s="146" t="s">
        <v>677</v>
      </c>
      <c r="C582" s="147" t="s">
        <v>227</v>
      </c>
      <c r="D582" s="148">
        <v>0</v>
      </c>
      <c r="E582" s="149">
        <v>95</v>
      </c>
      <c r="F582" s="149">
        <v>95</v>
      </c>
      <c r="G582" s="149">
        <v>95</v>
      </c>
    </row>
    <row r="583" spans="1:7" ht="31.5">
      <c r="A583" s="145" t="s">
        <v>234</v>
      </c>
      <c r="B583" s="146" t="s">
        <v>677</v>
      </c>
      <c r="C583" s="147" t="s">
        <v>235</v>
      </c>
      <c r="D583" s="148">
        <v>0</v>
      </c>
      <c r="E583" s="149">
        <v>95</v>
      </c>
      <c r="F583" s="149">
        <v>95</v>
      </c>
      <c r="G583" s="149">
        <v>95</v>
      </c>
    </row>
    <row r="584" spans="1:7" ht="31.5">
      <c r="A584" s="145" t="s">
        <v>661</v>
      </c>
      <c r="B584" s="146" t="s">
        <v>677</v>
      </c>
      <c r="C584" s="147" t="s">
        <v>235</v>
      </c>
      <c r="D584" s="148">
        <v>1006</v>
      </c>
      <c r="E584" s="149">
        <v>95</v>
      </c>
      <c r="F584" s="149">
        <v>95</v>
      </c>
      <c r="G584" s="149">
        <v>95</v>
      </c>
    </row>
    <row r="585" spans="1:7">
      <c r="A585" s="145" t="s">
        <v>678</v>
      </c>
      <c r="B585" s="146" t="s">
        <v>679</v>
      </c>
      <c r="C585" s="147" t="s">
        <v>227</v>
      </c>
      <c r="D585" s="148">
        <v>0</v>
      </c>
      <c r="E585" s="149">
        <v>25102</v>
      </c>
      <c r="F585" s="149">
        <v>15097.5</v>
      </c>
      <c r="G585" s="149">
        <v>11574.2</v>
      </c>
    </row>
    <row r="586" spans="1:7" ht="47.25">
      <c r="A586" s="145" t="s">
        <v>680</v>
      </c>
      <c r="B586" s="146" t="s">
        <v>681</v>
      </c>
      <c r="C586" s="147" t="s">
        <v>227</v>
      </c>
      <c r="D586" s="148">
        <v>0</v>
      </c>
      <c r="E586" s="149">
        <v>1940</v>
      </c>
      <c r="F586" s="149">
        <v>1881.8</v>
      </c>
      <c r="G586" s="149">
        <v>2078.9</v>
      </c>
    </row>
    <row r="587" spans="1:7" ht="31.5">
      <c r="A587" s="145" t="s">
        <v>682</v>
      </c>
      <c r="B587" s="146" t="s">
        <v>683</v>
      </c>
      <c r="C587" s="147" t="s">
        <v>227</v>
      </c>
      <c r="D587" s="148">
        <v>0</v>
      </c>
      <c r="E587" s="149">
        <v>1375.1</v>
      </c>
      <c r="F587" s="149">
        <v>1328.9</v>
      </c>
      <c r="G587" s="149">
        <v>1474.3</v>
      </c>
    </row>
    <row r="588" spans="1:7" ht="204" customHeight="1">
      <c r="A588" s="145" t="s">
        <v>298</v>
      </c>
      <c r="B588" s="146" t="s">
        <v>684</v>
      </c>
      <c r="C588" s="147" t="s">
        <v>227</v>
      </c>
      <c r="D588" s="148">
        <v>0</v>
      </c>
      <c r="E588" s="149">
        <v>1375.1</v>
      </c>
      <c r="F588" s="149">
        <v>1328.9</v>
      </c>
      <c r="G588" s="149">
        <v>1474.3</v>
      </c>
    </row>
    <row r="589" spans="1:7" ht="78" customHeight="1">
      <c r="A589" s="145" t="s">
        <v>248</v>
      </c>
      <c r="B589" s="146" t="s">
        <v>684</v>
      </c>
      <c r="C589" s="147" t="s">
        <v>249</v>
      </c>
      <c r="D589" s="148">
        <v>0</v>
      </c>
      <c r="E589" s="149">
        <v>1375.1</v>
      </c>
      <c r="F589" s="149">
        <v>1328.9</v>
      </c>
      <c r="G589" s="149">
        <v>1474.3</v>
      </c>
    </row>
    <row r="590" spans="1:7" ht="63">
      <c r="A590" s="145" t="s">
        <v>685</v>
      </c>
      <c r="B590" s="146" t="s">
        <v>684</v>
      </c>
      <c r="C590" s="147" t="s">
        <v>249</v>
      </c>
      <c r="D590" s="148">
        <v>103</v>
      </c>
      <c r="E590" s="149">
        <v>1375.1</v>
      </c>
      <c r="F590" s="149">
        <v>1328.9</v>
      </c>
      <c r="G590" s="149">
        <v>1474.3</v>
      </c>
    </row>
    <row r="591" spans="1:7" ht="31.5">
      <c r="A591" s="145" t="s">
        <v>686</v>
      </c>
      <c r="B591" s="146" t="s">
        <v>687</v>
      </c>
      <c r="C591" s="147" t="s">
        <v>227</v>
      </c>
      <c r="D591" s="148">
        <v>0</v>
      </c>
      <c r="E591" s="149">
        <v>564.9</v>
      </c>
      <c r="F591" s="149">
        <v>552.9</v>
      </c>
      <c r="G591" s="149">
        <v>604.6</v>
      </c>
    </row>
    <row r="592" spans="1:7" ht="31.5">
      <c r="A592" s="145" t="s">
        <v>359</v>
      </c>
      <c r="B592" s="146" t="s">
        <v>688</v>
      </c>
      <c r="C592" s="147" t="s">
        <v>227</v>
      </c>
      <c r="D592" s="148">
        <v>0</v>
      </c>
      <c r="E592" s="149">
        <v>15.7</v>
      </c>
      <c r="F592" s="149">
        <v>22.2</v>
      </c>
      <c r="G592" s="149">
        <v>15.7</v>
      </c>
    </row>
    <row r="593" spans="1:7" ht="78" customHeight="1">
      <c r="A593" s="145" t="s">
        <v>248</v>
      </c>
      <c r="B593" s="146" t="s">
        <v>688</v>
      </c>
      <c r="C593" s="147" t="s">
        <v>249</v>
      </c>
      <c r="D593" s="148">
        <v>0</v>
      </c>
      <c r="E593" s="149">
        <v>3.7</v>
      </c>
      <c r="F593" s="149">
        <v>3.7</v>
      </c>
      <c r="G593" s="149">
        <v>3.7</v>
      </c>
    </row>
    <row r="594" spans="1:7" ht="63">
      <c r="A594" s="145" t="s">
        <v>685</v>
      </c>
      <c r="B594" s="146" t="s">
        <v>688</v>
      </c>
      <c r="C594" s="147" t="s">
        <v>249</v>
      </c>
      <c r="D594" s="148">
        <v>103</v>
      </c>
      <c r="E594" s="149">
        <v>3.7</v>
      </c>
      <c r="F594" s="149">
        <v>3.7</v>
      </c>
      <c r="G594" s="149">
        <v>3.7</v>
      </c>
    </row>
    <row r="595" spans="1:7" ht="31.5">
      <c r="A595" s="145" t="s">
        <v>234</v>
      </c>
      <c r="B595" s="146" t="s">
        <v>688</v>
      </c>
      <c r="C595" s="147" t="s">
        <v>235</v>
      </c>
      <c r="D595" s="148">
        <v>0</v>
      </c>
      <c r="E595" s="149">
        <v>12</v>
      </c>
      <c r="F595" s="149">
        <v>18.5</v>
      </c>
      <c r="G595" s="149">
        <v>12</v>
      </c>
    </row>
    <row r="596" spans="1:7" ht="63">
      <c r="A596" s="145" t="s">
        <v>685</v>
      </c>
      <c r="B596" s="146" t="s">
        <v>688</v>
      </c>
      <c r="C596" s="147" t="s">
        <v>235</v>
      </c>
      <c r="D596" s="148">
        <v>103</v>
      </c>
      <c r="E596" s="149">
        <v>12</v>
      </c>
      <c r="F596" s="149">
        <v>18.5</v>
      </c>
      <c r="G596" s="149">
        <v>12</v>
      </c>
    </row>
    <row r="597" spans="1:7" ht="204" customHeight="1">
      <c r="A597" s="145" t="s">
        <v>298</v>
      </c>
      <c r="B597" s="146" t="s">
        <v>689</v>
      </c>
      <c r="C597" s="147" t="s">
        <v>227</v>
      </c>
      <c r="D597" s="148">
        <v>0</v>
      </c>
      <c r="E597" s="149">
        <v>549.20000000000005</v>
      </c>
      <c r="F597" s="149">
        <v>530.70000000000005</v>
      </c>
      <c r="G597" s="149">
        <v>588.9</v>
      </c>
    </row>
    <row r="598" spans="1:7" ht="78" customHeight="1">
      <c r="A598" s="145" t="s">
        <v>248</v>
      </c>
      <c r="B598" s="146" t="s">
        <v>689</v>
      </c>
      <c r="C598" s="147" t="s">
        <v>249</v>
      </c>
      <c r="D598" s="148">
        <v>0</v>
      </c>
      <c r="E598" s="149">
        <v>549.20000000000005</v>
      </c>
      <c r="F598" s="149">
        <v>530.70000000000005</v>
      </c>
      <c r="G598" s="149">
        <v>588.9</v>
      </c>
    </row>
    <row r="599" spans="1:7" ht="63">
      <c r="A599" s="145" t="s">
        <v>685</v>
      </c>
      <c r="B599" s="146" t="s">
        <v>689</v>
      </c>
      <c r="C599" s="147" t="s">
        <v>249</v>
      </c>
      <c r="D599" s="148">
        <v>103</v>
      </c>
      <c r="E599" s="149">
        <v>549.20000000000005</v>
      </c>
      <c r="F599" s="149">
        <v>530.70000000000005</v>
      </c>
      <c r="G599" s="149">
        <v>588.9</v>
      </c>
    </row>
    <row r="600" spans="1:7" ht="47.25">
      <c r="A600" s="145" t="s">
        <v>690</v>
      </c>
      <c r="B600" s="146" t="s">
        <v>691</v>
      </c>
      <c r="C600" s="147" t="s">
        <v>227</v>
      </c>
      <c r="D600" s="148">
        <v>0</v>
      </c>
      <c r="E600" s="149">
        <v>3359.5</v>
      </c>
      <c r="F600" s="149">
        <v>3274</v>
      </c>
      <c r="G600" s="149">
        <v>3553.6</v>
      </c>
    </row>
    <row r="601" spans="1:7" ht="31.5">
      <c r="A601" s="145" t="s">
        <v>692</v>
      </c>
      <c r="B601" s="146" t="s">
        <v>693</v>
      </c>
      <c r="C601" s="147" t="s">
        <v>227</v>
      </c>
      <c r="D601" s="148">
        <v>0</v>
      </c>
      <c r="E601" s="149">
        <v>1581.2</v>
      </c>
      <c r="F601" s="149">
        <v>1534.5</v>
      </c>
      <c r="G601" s="149">
        <v>1695.3</v>
      </c>
    </row>
    <row r="602" spans="1:7" ht="31.5">
      <c r="A602" s="145" t="s">
        <v>359</v>
      </c>
      <c r="B602" s="146" t="s">
        <v>694</v>
      </c>
      <c r="C602" s="147" t="s">
        <v>227</v>
      </c>
      <c r="D602" s="148">
        <v>0</v>
      </c>
      <c r="E602" s="149">
        <v>0</v>
      </c>
      <c r="F602" s="149">
        <v>6.5</v>
      </c>
      <c r="G602" s="149">
        <v>0</v>
      </c>
    </row>
    <row r="603" spans="1:7" ht="31.5">
      <c r="A603" s="145" t="s">
        <v>234</v>
      </c>
      <c r="B603" s="146" t="s">
        <v>694</v>
      </c>
      <c r="C603" s="147" t="s">
        <v>235</v>
      </c>
      <c r="D603" s="148">
        <v>0</v>
      </c>
      <c r="E603" s="149">
        <v>0</v>
      </c>
      <c r="F603" s="149">
        <v>6.5</v>
      </c>
      <c r="G603" s="149">
        <v>0</v>
      </c>
    </row>
    <row r="604" spans="1:7" ht="46.5" customHeight="1">
      <c r="A604" s="145" t="s">
        <v>425</v>
      </c>
      <c r="B604" s="146" t="s">
        <v>694</v>
      </c>
      <c r="C604" s="147" t="s">
        <v>235</v>
      </c>
      <c r="D604" s="148">
        <v>106</v>
      </c>
      <c r="E604" s="149">
        <v>0</v>
      </c>
      <c r="F604" s="149">
        <v>6.5</v>
      </c>
      <c r="G604" s="149">
        <v>0</v>
      </c>
    </row>
    <row r="605" spans="1:7" ht="204" customHeight="1">
      <c r="A605" s="145" t="s">
        <v>298</v>
      </c>
      <c r="B605" s="146" t="s">
        <v>695</v>
      </c>
      <c r="C605" s="147" t="s">
        <v>227</v>
      </c>
      <c r="D605" s="148">
        <v>0</v>
      </c>
      <c r="E605" s="149">
        <v>1581.2</v>
      </c>
      <c r="F605" s="149">
        <v>1528</v>
      </c>
      <c r="G605" s="149">
        <v>1695.3</v>
      </c>
    </row>
    <row r="606" spans="1:7" ht="78" customHeight="1">
      <c r="A606" s="145" t="s">
        <v>248</v>
      </c>
      <c r="B606" s="146" t="s">
        <v>695</v>
      </c>
      <c r="C606" s="147" t="s">
        <v>249</v>
      </c>
      <c r="D606" s="148">
        <v>0</v>
      </c>
      <c r="E606" s="149">
        <v>1581.2</v>
      </c>
      <c r="F606" s="149">
        <v>1528</v>
      </c>
      <c r="G606" s="149">
        <v>1695.3</v>
      </c>
    </row>
    <row r="607" spans="1:7" ht="46.5" customHeight="1">
      <c r="A607" s="145" t="s">
        <v>425</v>
      </c>
      <c r="B607" s="146" t="s">
        <v>695</v>
      </c>
      <c r="C607" s="147" t="s">
        <v>249</v>
      </c>
      <c r="D607" s="148">
        <v>106</v>
      </c>
      <c r="E607" s="149">
        <v>1581.2</v>
      </c>
      <c r="F607" s="149">
        <v>1528</v>
      </c>
      <c r="G607" s="149">
        <v>1695.3</v>
      </c>
    </row>
    <row r="608" spans="1:7" ht="31.5">
      <c r="A608" s="145" t="s">
        <v>696</v>
      </c>
      <c r="B608" s="146" t="s">
        <v>697</v>
      </c>
      <c r="C608" s="147" t="s">
        <v>227</v>
      </c>
      <c r="D608" s="148">
        <v>0</v>
      </c>
      <c r="E608" s="149">
        <v>1778.3</v>
      </c>
      <c r="F608" s="149">
        <v>1739.5</v>
      </c>
      <c r="G608" s="149">
        <v>1858.3</v>
      </c>
    </row>
    <row r="609" spans="1:7" ht="31.5">
      <c r="A609" s="145" t="s">
        <v>239</v>
      </c>
      <c r="B609" s="146" t="s">
        <v>698</v>
      </c>
      <c r="C609" s="147" t="s">
        <v>227</v>
      </c>
      <c r="D609" s="148">
        <v>0</v>
      </c>
      <c r="E609" s="149">
        <v>10</v>
      </c>
      <c r="F609" s="149">
        <v>10</v>
      </c>
      <c r="G609" s="149">
        <v>0</v>
      </c>
    </row>
    <row r="610" spans="1:7" ht="31.5">
      <c r="A610" s="145" t="s">
        <v>234</v>
      </c>
      <c r="B610" s="146" t="s">
        <v>698</v>
      </c>
      <c r="C610" s="147" t="s">
        <v>235</v>
      </c>
      <c r="D610" s="148">
        <v>0</v>
      </c>
      <c r="E610" s="149">
        <v>10</v>
      </c>
      <c r="F610" s="149">
        <v>10</v>
      </c>
      <c r="G610" s="149">
        <v>0</v>
      </c>
    </row>
    <row r="611" spans="1:7" ht="31.5">
      <c r="A611" s="145" t="s">
        <v>241</v>
      </c>
      <c r="B611" s="146" t="s">
        <v>698</v>
      </c>
      <c r="C611" s="147" t="s">
        <v>235</v>
      </c>
      <c r="D611" s="148">
        <v>705</v>
      </c>
      <c r="E611" s="149">
        <v>10</v>
      </c>
      <c r="F611" s="149">
        <v>10</v>
      </c>
      <c r="G611" s="149">
        <v>0</v>
      </c>
    </row>
    <row r="612" spans="1:7" ht="31.5">
      <c r="A612" s="145" t="s">
        <v>359</v>
      </c>
      <c r="B612" s="146" t="s">
        <v>699</v>
      </c>
      <c r="C612" s="147" t="s">
        <v>227</v>
      </c>
      <c r="D612" s="148">
        <v>0</v>
      </c>
      <c r="E612" s="149">
        <v>521.4</v>
      </c>
      <c r="F612" s="149">
        <v>524.4</v>
      </c>
      <c r="G612" s="149">
        <v>521.4</v>
      </c>
    </row>
    <row r="613" spans="1:7" ht="78" customHeight="1">
      <c r="A613" s="145" t="s">
        <v>248</v>
      </c>
      <c r="B613" s="146" t="s">
        <v>699</v>
      </c>
      <c r="C613" s="147" t="s">
        <v>249</v>
      </c>
      <c r="D613" s="148">
        <v>0</v>
      </c>
      <c r="E613" s="149">
        <v>495.3</v>
      </c>
      <c r="F613" s="149">
        <v>495.3</v>
      </c>
      <c r="G613" s="149">
        <v>495.3</v>
      </c>
    </row>
    <row r="614" spans="1:7" ht="46.5" customHeight="1">
      <c r="A614" s="145" t="s">
        <v>425</v>
      </c>
      <c r="B614" s="146" t="s">
        <v>699</v>
      </c>
      <c r="C614" s="147" t="s">
        <v>249</v>
      </c>
      <c r="D614" s="148">
        <v>106</v>
      </c>
      <c r="E614" s="149">
        <v>495.3</v>
      </c>
      <c r="F614" s="149">
        <v>495.3</v>
      </c>
      <c r="G614" s="149">
        <v>495.3</v>
      </c>
    </row>
    <row r="615" spans="1:7" ht="31.5">
      <c r="A615" s="145" t="s">
        <v>234</v>
      </c>
      <c r="B615" s="146" t="s">
        <v>699</v>
      </c>
      <c r="C615" s="147" t="s">
        <v>235</v>
      </c>
      <c r="D615" s="148">
        <v>0</v>
      </c>
      <c r="E615" s="149">
        <v>26.1</v>
      </c>
      <c r="F615" s="149">
        <v>29.1</v>
      </c>
      <c r="G615" s="149">
        <v>26.1</v>
      </c>
    </row>
    <row r="616" spans="1:7" ht="45.75" customHeight="1">
      <c r="A616" s="145" t="s">
        <v>425</v>
      </c>
      <c r="B616" s="146" t="s">
        <v>699</v>
      </c>
      <c r="C616" s="147" t="s">
        <v>235</v>
      </c>
      <c r="D616" s="148">
        <v>106</v>
      </c>
      <c r="E616" s="149">
        <v>26.1</v>
      </c>
      <c r="F616" s="149">
        <v>29.1</v>
      </c>
      <c r="G616" s="149">
        <v>26.1</v>
      </c>
    </row>
    <row r="617" spans="1:7" ht="204" customHeight="1">
      <c r="A617" s="145" t="s">
        <v>298</v>
      </c>
      <c r="B617" s="146" t="s">
        <v>700</v>
      </c>
      <c r="C617" s="147" t="s">
        <v>227</v>
      </c>
      <c r="D617" s="148">
        <v>0</v>
      </c>
      <c r="E617" s="149">
        <v>1246.9000000000001</v>
      </c>
      <c r="F617" s="149">
        <v>1205.0999999999999</v>
      </c>
      <c r="G617" s="149">
        <v>1336.9</v>
      </c>
    </row>
    <row r="618" spans="1:7" ht="78" customHeight="1">
      <c r="A618" s="145" t="s">
        <v>248</v>
      </c>
      <c r="B618" s="146" t="s">
        <v>700</v>
      </c>
      <c r="C618" s="147" t="s">
        <v>249</v>
      </c>
      <c r="D618" s="148">
        <v>0</v>
      </c>
      <c r="E618" s="149">
        <v>1246.9000000000001</v>
      </c>
      <c r="F618" s="149">
        <v>1205.0999999999999</v>
      </c>
      <c r="G618" s="149">
        <v>1336.9</v>
      </c>
    </row>
    <row r="619" spans="1:7" ht="63">
      <c r="A619" s="145" t="s">
        <v>425</v>
      </c>
      <c r="B619" s="146" t="s">
        <v>700</v>
      </c>
      <c r="C619" s="147" t="s">
        <v>249</v>
      </c>
      <c r="D619" s="148">
        <v>106</v>
      </c>
      <c r="E619" s="149">
        <v>1246.9000000000001</v>
      </c>
      <c r="F619" s="149">
        <v>1205.0999999999999</v>
      </c>
      <c r="G619" s="149">
        <v>1336.9</v>
      </c>
    </row>
    <row r="620" spans="1:7">
      <c r="A620" s="145" t="s">
        <v>701</v>
      </c>
      <c r="B620" s="146" t="s">
        <v>702</v>
      </c>
      <c r="C620" s="147" t="s">
        <v>227</v>
      </c>
      <c r="D620" s="148">
        <v>0</v>
      </c>
      <c r="E620" s="149">
        <v>0</v>
      </c>
      <c r="F620" s="149">
        <v>4000</v>
      </c>
      <c r="G620" s="149">
        <v>0</v>
      </c>
    </row>
    <row r="621" spans="1:7" ht="31.5">
      <c r="A621" s="145" t="s">
        <v>703</v>
      </c>
      <c r="B621" s="146" t="s">
        <v>704</v>
      </c>
      <c r="C621" s="147" t="s">
        <v>227</v>
      </c>
      <c r="D621" s="148">
        <v>0</v>
      </c>
      <c r="E621" s="149">
        <v>0</v>
      </c>
      <c r="F621" s="149">
        <v>3000</v>
      </c>
      <c r="G621" s="149">
        <v>0</v>
      </c>
    </row>
    <row r="622" spans="1:7">
      <c r="A622" s="145" t="s">
        <v>244</v>
      </c>
      <c r="B622" s="146" t="s">
        <v>704</v>
      </c>
      <c r="C622" s="147" t="s">
        <v>245</v>
      </c>
      <c r="D622" s="148">
        <v>0</v>
      </c>
      <c r="E622" s="149">
        <v>0</v>
      </c>
      <c r="F622" s="149">
        <v>3000</v>
      </c>
      <c r="G622" s="149">
        <v>0</v>
      </c>
    </row>
    <row r="623" spans="1:7" ht="31.5">
      <c r="A623" s="145" t="s">
        <v>705</v>
      </c>
      <c r="B623" s="146" t="s">
        <v>704</v>
      </c>
      <c r="C623" s="147" t="s">
        <v>245</v>
      </c>
      <c r="D623" s="148">
        <v>107</v>
      </c>
      <c r="E623" s="149">
        <v>0</v>
      </c>
      <c r="F623" s="149">
        <v>3000</v>
      </c>
      <c r="G623" s="149">
        <v>0</v>
      </c>
    </row>
    <row r="624" spans="1:7" ht="47.25">
      <c r="A624" s="145" t="s">
        <v>706</v>
      </c>
      <c r="B624" s="146" t="s">
        <v>707</v>
      </c>
      <c r="C624" s="147" t="s">
        <v>227</v>
      </c>
      <c r="D624" s="148">
        <v>0</v>
      </c>
      <c r="E624" s="149">
        <v>0</v>
      </c>
      <c r="F624" s="149">
        <v>1000</v>
      </c>
      <c r="G624" s="149">
        <v>0</v>
      </c>
    </row>
    <row r="625" spans="1:7">
      <c r="A625" s="145" t="s">
        <v>244</v>
      </c>
      <c r="B625" s="146" t="s">
        <v>707</v>
      </c>
      <c r="C625" s="147" t="s">
        <v>245</v>
      </c>
      <c r="D625" s="148">
        <v>0</v>
      </c>
      <c r="E625" s="149">
        <v>0</v>
      </c>
      <c r="F625" s="149">
        <v>1000</v>
      </c>
      <c r="G625" s="149">
        <v>0</v>
      </c>
    </row>
    <row r="626" spans="1:7" ht="31.5">
      <c r="A626" s="145" t="s">
        <v>705</v>
      </c>
      <c r="B626" s="146" t="s">
        <v>707</v>
      </c>
      <c r="C626" s="147" t="s">
        <v>245</v>
      </c>
      <c r="D626" s="148">
        <v>107</v>
      </c>
      <c r="E626" s="149">
        <v>0</v>
      </c>
      <c r="F626" s="149">
        <v>1000</v>
      </c>
      <c r="G626" s="149">
        <v>0</v>
      </c>
    </row>
    <row r="627" spans="1:7">
      <c r="A627" s="145" t="s">
        <v>708</v>
      </c>
      <c r="B627" s="146" t="s">
        <v>709</v>
      </c>
      <c r="C627" s="147" t="s">
        <v>227</v>
      </c>
      <c r="D627" s="148">
        <v>0</v>
      </c>
      <c r="E627" s="149">
        <v>300</v>
      </c>
      <c r="F627" s="149">
        <v>300</v>
      </c>
      <c r="G627" s="149">
        <v>300</v>
      </c>
    </row>
    <row r="628" spans="1:7" ht="47.25">
      <c r="A628" s="145" t="s">
        <v>710</v>
      </c>
      <c r="B628" s="146" t="s">
        <v>711</v>
      </c>
      <c r="C628" s="147" t="s">
        <v>227</v>
      </c>
      <c r="D628" s="148">
        <v>0</v>
      </c>
      <c r="E628" s="149">
        <v>300</v>
      </c>
      <c r="F628" s="149">
        <v>300</v>
      </c>
      <c r="G628" s="149">
        <v>300</v>
      </c>
    </row>
    <row r="629" spans="1:7">
      <c r="A629" s="145" t="s">
        <v>244</v>
      </c>
      <c r="B629" s="146" t="s">
        <v>711</v>
      </c>
      <c r="C629" s="147" t="s">
        <v>245</v>
      </c>
      <c r="D629" s="148">
        <v>0</v>
      </c>
      <c r="E629" s="149">
        <v>300</v>
      </c>
      <c r="F629" s="149">
        <v>300</v>
      </c>
      <c r="G629" s="149">
        <v>300</v>
      </c>
    </row>
    <row r="630" spans="1:7">
      <c r="A630" s="145" t="s">
        <v>712</v>
      </c>
      <c r="B630" s="146" t="s">
        <v>711</v>
      </c>
      <c r="C630" s="147" t="s">
        <v>245</v>
      </c>
      <c r="D630" s="148">
        <v>111</v>
      </c>
      <c r="E630" s="149">
        <v>300</v>
      </c>
      <c r="F630" s="149">
        <v>300</v>
      </c>
      <c r="G630" s="149">
        <v>300</v>
      </c>
    </row>
    <row r="631" spans="1:7" ht="30.75" customHeight="1">
      <c r="A631" s="145" t="s">
        <v>713</v>
      </c>
      <c r="B631" s="146" t="s">
        <v>714</v>
      </c>
      <c r="C631" s="147" t="s">
        <v>227</v>
      </c>
      <c r="D631" s="148">
        <v>0</v>
      </c>
      <c r="E631" s="149">
        <v>1043.5</v>
      </c>
      <c r="F631" s="149">
        <v>44</v>
      </c>
      <c r="G631" s="149">
        <v>44</v>
      </c>
    </row>
    <row r="632" spans="1:7" ht="78.75">
      <c r="A632" s="145" t="s">
        <v>715</v>
      </c>
      <c r="B632" s="146" t="s">
        <v>716</v>
      </c>
      <c r="C632" s="147" t="s">
        <v>227</v>
      </c>
      <c r="D632" s="148">
        <v>0</v>
      </c>
      <c r="E632" s="149">
        <v>1043.5</v>
      </c>
      <c r="F632" s="149">
        <v>44</v>
      </c>
      <c r="G632" s="149">
        <v>44</v>
      </c>
    </row>
    <row r="633" spans="1:7" ht="31.5">
      <c r="A633" s="145" t="s">
        <v>234</v>
      </c>
      <c r="B633" s="146" t="s">
        <v>716</v>
      </c>
      <c r="C633" s="147" t="s">
        <v>235</v>
      </c>
      <c r="D633" s="148">
        <v>0</v>
      </c>
      <c r="E633" s="149">
        <v>1043.5</v>
      </c>
      <c r="F633" s="149">
        <v>44</v>
      </c>
      <c r="G633" s="149">
        <v>44</v>
      </c>
    </row>
    <row r="634" spans="1:7">
      <c r="A634" s="145" t="s">
        <v>717</v>
      </c>
      <c r="B634" s="146" t="s">
        <v>716</v>
      </c>
      <c r="C634" s="147" t="s">
        <v>235</v>
      </c>
      <c r="D634" s="148">
        <v>204</v>
      </c>
      <c r="E634" s="149">
        <v>1043.5</v>
      </c>
      <c r="F634" s="149">
        <v>44</v>
      </c>
      <c r="G634" s="149">
        <v>44</v>
      </c>
    </row>
    <row r="635" spans="1:7" ht="47.25">
      <c r="A635" s="145" t="s">
        <v>718</v>
      </c>
      <c r="B635" s="146" t="s">
        <v>719</v>
      </c>
      <c r="C635" s="147" t="s">
        <v>227</v>
      </c>
      <c r="D635" s="148">
        <v>0</v>
      </c>
      <c r="E635" s="149">
        <v>18459</v>
      </c>
      <c r="F635" s="149">
        <v>5597.7</v>
      </c>
      <c r="G635" s="149">
        <v>5597.7</v>
      </c>
    </row>
    <row r="636" spans="1:7" ht="47.25">
      <c r="A636" s="145" t="s">
        <v>720</v>
      </c>
      <c r="B636" s="146" t="s">
        <v>721</v>
      </c>
      <c r="C636" s="147" t="s">
        <v>227</v>
      </c>
      <c r="D636" s="148">
        <v>0</v>
      </c>
      <c r="E636" s="149">
        <v>18459</v>
      </c>
      <c r="F636" s="149">
        <v>5597.7</v>
      </c>
      <c r="G636" s="149">
        <v>5597.7</v>
      </c>
    </row>
    <row r="637" spans="1:7" ht="94.5">
      <c r="A637" s="145" t="s">
        <v>722</v>
      </c>
      <c r="B637" s="146" t="s">
        <v>723</v>
      </c>
      <c r="C637" s="147" t="s">
        <v>227</v>
      </c>
      <c r="D637" s="148">
        <v>0</v>
      </c>
      <c r="E637" s="149">
        <v>7000</v>
      </c>
      <c r="F637" s="149">
        <v>0</v>
      </c>
      <c r="G637" s="149">
        <v>0</v>
      </c>
    </row>
    <row r="638" spans="1:7">
      <c r="A638" s="145" t="s">
        <v>244</v>
      </c>
      <c r="B638" s="146" t="s">
        <v>723</v>
      </c>
      <c r="C638" s="147" t="s">
        <v>245</v>
      </c>
      <c r="D638" s="148">
        <v>0</v>
      </c>
      <c r="E638" s="149">
        <v>7000</v>
      </c>
      <c r="F638" s="149">
        <v>0</v>
      </c>
      <c r="G638" s="149">
        <v>0</v>
      </c>
    </row>
    <row r="639" spans="1:7">
      <c r="A639" s="145" t="s">
        <v>377</v>
      </c>
      <c r="B639" s="146" t="s">
        <v>723</v>
      </c>
      <c r="C639" s="147" t="s">
        <v>245</v>
      </c>
      <c r="D639" s="148">
        <v>113</v>
      </c>
      <c r="E639" s="149">
        <v>7000</v>
      </c>
      <c r="F639" s="149">
        <v>0</v>
      </c>
      <c r="G639" s="149">
        <v>0</v>
      </c>
    </row>
    <row r="640" spans="1:7" ht="31.5">
      <c r="A640" s="145" t="s">
        <v>724</v>
      </c>
      <c r="B640" s="146" t="s">
        <v>725</v>
      </c>
      <c r="C640" s="147" t="s">
        <v>227</v>
      </c>
      <c r="D640" s="148">
        <v>0</v>
      </c>
      <c r="E640" s="149">
        <v>11459</v>
      </c>
      <c r="F640" s="149">
        <v>5597.7</v>
      </c>
      <c r="G640" s="149">
        <v>5597.7</v>
      </c>
    </row>
    <row r="641" spans="1:7">
      <c r="A641" s="145" t="s">
        <v>244</v>
      </c>
      <c r="B641" s="146" t="s">
        <v>725</v>
      </c>
      <c r="C641" s="147" t="s">
        <v>245</v>
      </c>
      <c r="D641" s="148">
        <v>0</v>
      </c>
      <c r="E641" s="149">
        <v>11459</v>
      </c>
      <c r="F641" s="149">
        <v>5597.7</v>
      </c>
      <c r="G641" s="149">
        <v>5597.7</v>
      </c>
    </row>
    <row r="642" spans="1:7">
      <c r="A642" s="145" t="s">
        <v>377</v>
      </c>
      <c r="B642" s="146" t="s">
        <v>725</v>
      </c>
      <c r="C642" s="147" t="s">
        <v>245</v>
      </c>
      <c r="D642" s="148">
        <v>113</v>
      </c>
      <c r="E642" s="149">
        <v>11459</v>
      </c>
      <c r="F642" s="149">
        <v>5597.7</v>
      </c>
      <c r="G642" s="149">
        <v>5597.7</v>
      </c>
    </row>
    <row r="643" spans="1:7" s="144" customFormat="1">
      <c r="A643" s="196" t="s">
        <v>726</v>
      </c>
      <c r="B643" s="197"/>
      <c r="C643" s="197"/>
      <c r="D643" s="198"/>
      <c r="E643" s="143">
        <v>1605507.4</v>
      </c>
      <c r="F643" s="143">
        <f>1481971.4-9068.8</f>
        <v>1472902.5999999999</v>
      </c>
      <c r="G643" s="143">
        <f>1447548.5-19075.8</f>
        <v>1428472.7</v>
      </c>
    </row>
    <row r="644" spans="1:7" ht="25.5" customHeight="1">
      <c r="A644" s="150"/>
      <c r="B644" s="151"/>
      <c r="C644" s="151"/>
      <c r="D644" s="151"/>
      <c r="E644" s="150"/>
      <c r="F644" s="150"/>
      <c r="G644" s="150"/>
    </row>
    <row r="645" spans="1:7" ht="11.25" customHeight="1">
      <c r="A645" s="131"/>
      <c r="B645" s="132"/>
      <c r="C645" s="132"/>
      <c r="D645" s="132"/>
      <c r="E645" s="131"/>
      <c r="F645" s="131"/>
      <c r="G645" s="131"/>
    </row>
    <row r="646" spans="1:7">
      <c r="A646" s="130" t="s">
        <v>2</v>
      </c>
      <c r="F646" s="189" t="s">
        <v>0</v>
      </c>
      <c r="G646" s="189"/>
    </row>
  </sheetData>
  <autoFilter ref="A11:K643"/>
  <mergeCells count="6">
    <mergeCell ref="F646:G646"/>
    <mergeCell ref="A7:G7"/>
    <mergeCell ref="A9:A10"/>
    <mergeCell ref="B9:D9"/>
    <mergeCell ref="E9:G9"/>
    <mergeCell ref="A643:D643"/>
  </mergeCells>
  <pageMargins left="0.78740157480314965" right="0.39370078740157483" top="0.78740157480314965" bottom="0.59055118110236227" header="0.51181102362204722" footer="0.31496062992125984"/>
  <pageSetup paperSize="9" scale="79" fitToHeight="0" orientation="portrait" r:id="rId1"/>
  <headerFooter differentFirst="1" alignWithMargins="0">
    <oddHeader>&amp;C&amp;P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7:I652"/>
  <sheetViews>
    <sheetView showGridLines="0" workbookViewId="0">
      <selection activeCell="N16" sqref="N16"/>
    </sheetView>
  </sheetViews>
  <sheetFormatPr defaultRowHeight="15.75"/>
  <cols>
    <col min="1" max="1" width="43.5703125" style="130" customWidth="1"/>
    <col min="2" max="2" width="5.28515625" style="152" customWidth="1"/>
    <col min="3" max="3" width="6.85546875" style="152" customWidth="1"/>
    <col min="4" max="4" width="9.7109375" style="152" bestFit="1" customWidth="1"/>
    <col min="5" max="5" width="12.85546875" style="152" customWidth="1"/>
    <col min="6" max="6" width="7.7109375" style="152" customWidth="1"/>
    <col min="7" max="8" width="11.7109375" style="130" customWidth="1"/>
    <col min="9" max="9" width="11.5703125" style="130" customWidth="1"/>
    <col min="10" max="235" width="9.140625" style="130" customWidth="1"/>
    <col min="236" max="16384" width="9.140625" style="130"/>
  </cols>
  <sheetData>
    <row r="7" spans="1:9" ht="45.75" customHeight="1">
      <c r="A7" s="199" t="s">
        <v>727</v>
      </c>
      <c r="B7" s="199"/>
      <c r="C7" s="199"/>
      <c r="D7" s="199"/>
      <c r="E7" s="199"/>
      <c r="F7" s="199"/>
      <c r="G7" s="199"/>
      <c r="H7" s="199"/>
      <c r="I7" s="199"/>
    </row>
    <row r="8" spans="1:9" ht="12.75" customHeight="1">
      <c r="A8" s="131"/>
      <c r="B8" s="132"/>
      <c r="C8" s="132"/>
      <c r="D8" s="132"/>
      <c r="E8" s="132"/>
      <c r="F8" s="132"/>
      <c r="G8" s="131"/>
      <c r="H8" s="131"/>
      <c r="I8" s="131"/>
    </row>
    <row r="9" spans="1:9" ht="16.5" customHeight="1">
      <c r="A9" s="131"/>
      <c r="B9" s="132"/>
      <c r="C9" s="132"/>
      <c r="D9" s="132"/>
      <c r="E9" s="132"/>
      <c r="F9" s="132"/>
      <c r="G9" s="131"/>
      <c r="H9" s="131"/>
      <c r="I9" s="131"/>
    </row>
    <row r="10" spans="1:9">
      <c r="A10" s="191" t="s">
        <v>217</v>
      </c>
      <c r="B10" s="200" t="s">
        <v>136</v>
      </c>
      <c r="C10" s="200"/>
      <c r="D10" s="200"/>
      <c r="E10" s="200"/>
      <c r="F10" s="200"/>
      <c r="G10" s="201" t="s">
        <v>218</v>
      </c>
      <c r="H10" s="201"/>
      <c r="I10" s="201"/>
    </row>
    <row r="11" spans="1:9" ht="24">
      <c r="A11" s="191"/>
      <c r="B11" s="133" t="s">
        <v>728</v>
      </c>
      <c r="C11" s="133" t="s">
        <v>729</v>
      </c>
      <c r="D11" s="133" t="s">
        <v>730</v>
      </c>
      <c r="E11" s="133" t="s">
        <v>219</v>
      </c>
      <c r="F11" s="133" t="s">
        <v>220</v>
      </c>
      <c r="G11" s="153" t="s">
        <v>222</v>
      </c>
      <c r="H11" s="153" t="s">
        <v>223</v>
      </c>
      <c r="I11" s="153" t="s">
        <v>224</v>
      </c>
    </row>
    <row r="12" spans="1:9" ht="12.75" customHeight="1">
      <c r="A12" s="154">
        <v>1</v>
      </c>
      <c r="B12" s="154">
        <v>2</v>
      </c>
      <c r="C12" s="154">
        <v>3</v>
      </c>
      <c r="D12" s="154">
        <v>4</v>
      </c>
      <c r="E12" s="154">
        <v>5</v>
      </c>
      <c r="F12" s="154">
        <v>6</v>
      </c>
      <c r="G12" s="155">
        <v>7</v>
      </c>
      <c r="H12" s="155">
        <v>8</v>
      </c>
      <c r="I12" s="155">
        <v>9</v>
      </c>
    </row>
    <row r="13" spans="1:9" s="144" customFormat="1" ht="31.5">
      <c r="A13" s="156" t="s">
        <v>731</v>
      </c>
      <c r="B13" s="157">
        <v>904</v>
      </c>
      <c r="C13" s="158">
        <v>0</v>
      </c>
      <c r="D13" s="158">
        <v>0</v>
      </c>
      <c r="E13" s="140" t="s">
        <v>227</v>
      </c>
      <c r="F13" s="141" t="s">
        <v>227</v>
      </c>
      <c r="G13" s="143">
        <v>62692.4</v>
      </c>
      <c r="H13" s="143">
        <v>54851.9</v>
      </c>
      <c r="I13" s="143">
        <v>60033.599999999999</v>
      </c>
    </row>
    <row r="14" spans="1:9">
      <c r="A14" s="159" t="s">
        <v>732</v>
      </c>
      <c r="B14" s="160">
        <v>904</v>
      </c>
      <c r="C14" s="161">
        <v>7</v>
      </c>
      <c r="D14" s="161">
        <v>0</v>
      </c>
      <c r="E14" s="146" t="s">
        <v>227</v>
      </c>
      <c r="F14" s="147" t="s">
        <v>227</v>
      </c>
      <c r="G14" s="149">
        <v>19009.7</v>
      </c>
      <c r="H14" s="149">
        <v>11620.2</v>
      </c>
      <c r="I14" s="149">
        <v>12828.4</v>
      </c>
    </row>
    <row r="15" spans="1:9">
      <c r="A15" s="159" t="s">
        <v>295</v>
      </c>
      <c r="B15" s="160">
        <v>904</v>
      </c>
      <c r="C15" s="161">
        <v>7</v>
      </c>
      <c r="D15" s="161">
        <v>3</v>
      </c>
      <c r="E15" s="146" t="s">
        <v>227</v>
      </c>
      <c r="F15" s="147" t="s">
        <v>227</v>
      </c>
      <c r="G15" s="149">
        <v>18984.7</v>
      </c>
      <c r="H15" s="149">
        <v>11595.2</v>
      </c>
      <c r="I15" s="149">
        <v>12803.4</v>
      </c>
    </row>
    <row r="16" spans="1:9" ht="47.25">
      <c r="A16" s="159" t="s">
        <v>323</v>
      </c>
      <c r="B16" s="160">
        <v>904</v>
      </c>
      <c r="C16" s="161">
        <v>7</v>
      </c>
      <c r="D16" s="161">
        <v>3</v>
      </c>
      <c r="E16" s="146" t="s">
        <v>324</v>
      </c>
      <c r="F16" s="147" t="s">
        <v>227</v>
      </c>
      <c r="G16" s="149">
        <v>18984.7</v>
      </c>
      <c r="H16" s="149">
        <v>11595.2</v>
      </c>
      <c r="I16" s="149">
        <v>12803.4</v>
      </c>
    </row>
    <row r="17" spans="1:9" ht="63">
      <c r="A17" s="159" t="s">
        <v>325</v>
      </c>
      <c r="B17" s="160">
        <v>904</v>
      </c>
      <c r="C17" s="161">
        <v>7</v>
      </c>
      <c r="D17" s="161">
        <v>3</v>
      </c>
      <c r="E17" s="146" t="s">
        <v>326</v>
      </c>
      <c r="F17" s="147" t="s">
        <v>227</v>
      </c>
      <c r="G17" s="149">
        <v>18984.7</v>
      </c>
      <c r="H17" s="149">
        <v>11595.2</v>
      </c>
      <c r="I17" s="149">
        <v>12803.4</v>
      </c>
    </row>
    <row r="18" spans="1:9" ht="47.25">
      <c r="A18" s="159" t="s">
        <v>348</v>
      </c>
      <c r="B18" s="160">
        <v>904</v>
      </c>
      <c r="C18" s="161">
        <v>7</v>
      </c>
      <c r="D18" s="161">
        <v>3</v>
      </c>
      <c r="E18" s="146" t="s">
        <v>349</v>
      </c>
      <c r="F18" s="147" t="s">
        <v>227</v>
      </c>
      <c r="G18" s="149">
        <v>18984.7</v>
      </c>
      <c r="H18" s="149">
        <v>11595.2</v>
      </c>
      <c r="I18" s="149">
        <v>12803.4</v>
      </c>
    </row>
    <row r="19" spans="1:9" ht="31.5">
      <c r="A19" s="159" t="s">
        <v>350</v>
      </c>
      <c r="B19" s="160">
        <v>904</v>
      </c>
      <c r="C19" s="161">
        <v>7</v>
      </c>
      <c r="D19" s="161">
        <v>3</v>
      </c>
      <c r="E19" s="146" t="s">
        <v>351</v>
      </c>
      <c r="F19" s="147" t="s">
        <v>227</v>
      </c>
      <c r="G19" s="149">
        <v>21</v>
      </c>
      <c r="H19" s="149">
        <v>21</v>
      </c>
      <c r="I19" s="149">
        <v>21</v>
      </c>
    </row>
    <row r="20" spans="1:9" ht="31.5">
      <c r="A20" s="159" t="s">
        <v>278</v>
      </c>
      <c r="B20" s="160">
        <v>904</v>
      </c>
      <c r="C20" s="161">
        <v>7</v>
      </c>
      <c r="D20" s="161">
        <v>3</v>
      </c>
      <c r="E20" s="146" t="s">
        <v>351</v>
      </c>
      <c r="F20" s="147" t="s">
        <v>279</v>
      </c>
      <c r="G20" s="149">
        <v>21</v>
      </c>
      <c r="H20" s="149">
        <v>21</v>
      </c>
      <c r="I20" s="149">
        <v>21</v>
      </c>
    </row>
    <row r="21" spans="1:9" ht="31.5">
      <c r="A21" s="159" t="s">
        <v>242</v>
      </c>
      <c r="B21" s="160">
        <v>904</v>
      </c>
      <c r="C21" s="161">
        <v>7</v>
      </c>
      <c r="D21" s="161">
        <v>3</v>
      </c>
      <c r="E21" s="146" t="s">
        <v>352</v>
      </c>
      <c r="F21" s="147" t="s">
        <v>227</v>
      </c>
      <c r="G21" s="149">
        <v>363</v>
      </c>
      <c r="H21" s="149">
        <v>363</v>
      </c>
      <c r="I21" s="149">
        <v>344.4</v>
      </c>
    </row>
    <row r="22" spans="1:9" ht="31.5">
      <c r="A22" s="159" t="s">
        <v>234</v>
      </c>
      <c r="B22" s="160">
        <v>904</v>
      </c>
      <c r="C22" s="161">
        <v>7</v>
      </c>
      <c r="D22" s="161">
        <v>3</v>
      </c>
      <c r="E22" s="146" t="s">
        <v>352</v>
      </c>
      <c r="F22" s="147" t="s">
        <v>235</v>
      </c>
      <c r="G22" s="149">
        <v>270.39999999999998</v>
      </c>
      <c r="H22" s="149">
        <v>270.39999999999998</v>
      </c>
      <c r="I22" s="149">
        <v>251.8</v>
      </c>
    </row>
    <row r="23" spans="1:9">
      <c r="A23" s="159" t="s">
        <v>244</v>
      </c>
      <c r="B23" s="160">
        <v>904</v>
      </c>
      <c r="C23" s="161">
        <v>7</v>
      </c>
      <c r="D23" s="161">
        <v>3</v>
      </c>
      <c r="E23" s="146" t="s">
        <v>352</v>
      </c>
      <c r="F23" s="147" t="s">
        <v>245</v>
      </c>
      <c r="G23" s="149">
        <v>92.6</v>
      </c>
      <c r="H23" s="149">
        <v>92.6</v>
      </c>
      <c r="I23" s="149">
        <v>92.6</v>
      </c>
    </row>
    <row r="24" spans="1:9" ht="47.25">
      <c r="A24" s="159" t="s">
        <v>338</v>
      </c>
      <c r="B24" s="160">
        <v>904</v>
      </c>
      <c r="C24" s="161">
        <v>7</v>
      </c>
      <c r="D24" s="161">
        <v>3</v>
      </c>
      <c r="E24" s="146" t="s">
        <v>353</v>
      </c>
      <c r="F24" s="147" t="s">
        <v>227</v>
      </c>
      <c r="G24" s="149">
        <v>7250</v>
      </c>
      <c r="H24" s="149">
        <v>0</v>
      </c>
      <c r="I24" s="149">
        <v>0</v>
      </c>
    </row>
    <row r="25" spans="1:9" ht="31.5">
      <c r="A25" s="159" t="s">
        <v>234</v>
      </c>
      <c r="B25" s="160">
        <v>904</v>
      </c>
      <c r="C25" s="161">
        <v>7</v>
      </c>
      <c r="D25" s="161">
        <v>3</v>
      </c>
      <c r="E25" s="146" t="s">
        <v>353</v>
      </c>
      <c r="F25" s="147" t="s">
        <v>235</v>
      </c>
      <c r="G25" s="149">
        <v>7250</v>
      </c>
      <c r="H25" s="149">
        <v>0</v>
      </c>
      <c r="I25" s="149">
        <v>0</v>
      </c>
    </row>
    <row r="26" spans="1:9" ht="219.75" customHeight="1">
      <c r="A26" s="159" t="s">
        <v>298</v>
      </c>
      <c r="B26" s="160">
        <v>904</v>
      </c>
      <c r="C26" s="161">
        <v>7</v>
      </c>
      <c r="D26" s="161">
        <v>3</v>
      </c>
      <c r="E26" s="146" t="s">
        <v>354</v>
      </c>
      <c r="F26" s="147" t="s">
        <v>227</v>
      </c>
      <c r="G26" s="149">
        <v>11350.7</v>
      </c>
      <c r="H26" s="149">
        <v>11211.2</v>
      </c>
      <c r="I26" s="149">
        <v>12438</v>
      </c>
    </row>
    <row r="27" spans="1:9" ht="94.5">
      <c r="A27" s="159" t="s">
        <v>248</v>
      </c>
      <c r="B27" s="160">
        <v>904</v>
      </c>
      <c r="C27" s="161">
        <v>7</v>
      </c>
      <c r="D27" s="161">
        <v>3</v>
      </c>
      <c r="E27" s="146" t="s">
        <v>354</v>
      </c>
      <c r="F27" s="147" t="s">
        <v>249</v>
      </c>
      <c r="G27" s="149">
        <v>11350.7</v>
      </c>
      <c r="H27" s="149">
        <v>11211.2</v>
      </c>
      <c r="I27" s="149">
        <v>12438</v>
      </c>
    </row>
    <row r="28" spans="1:9" ht="47.25">
      <c r="A28" s="159" t="s">
        <v>241</v>
      </c>
      <c r="B28" s="160">
        <v>904</v>
      </c>
      <c r="C28" s="161">
        <v>7</v>
      </c>
      <c r="D28" s="161">
        <v>5</v>
      </c>
      <c r="E28" s="146" t="s">
        <v>227</v>
      </c>
      <c r="F28" s="147" t="s">
        <v>227</v>
      </c>
      <c r="G28" s="149">
        <v>25</v>
      </c>
      <c r="H28" s="149">
        <v>25</v>
      </c>
      <c r="I28" s="149">
        <v>25</v>
      </c>
    </row>
    <row r="29" spans="1:9" ht="47.25">
      <c r="A29" s="159" t="s">
        <v>323</v>
      </c>
      <c r="B29" s="160">
        <v>904</v>
      </c>
      <c r="C29" s="161">
        <v>7</v>
      </c>
      <c r="D29" s="161">
        <v>5</v>
      </c>
      <c r="E29" s="146" t="s">
        <v>324</v>
      </c>
      <c r="F29" s="147" t="s">
        <v>227</v>
      </c>
      <c r="G29" s="149">
        <v>25</v>
      </c>
      <c r="H29" s="149">
        <v>25</v>
      </c>
      <c r="I29" s="149">
        <v>25</v>
      </c>
    </row>
    <row r="30" spans="1:9" ht="63">
      <c r="A30" s="159" t="s">
        <v>325</v>
      </c>
      <c r="B30" s="160">
        <v>904</v>
      </c>
      <c r="C30" s="161">
        <v>7</v>
      </c>
      <c r="D30" s="161">
        <v>5</v>
      </c>
      <c r="E30" s="146" t="s">
        <v>326</v>
      </c>
      <c r="F30" s="147" t="s">
        <v>227</v>
      </c>
      <c r="G30" s="149">
        <v>25</v>
      </c>
      <c r="H30" s="149">
        <v>25</v>
      </c>
      <c r="I30" s="149">
        <v>25</v>
      </c>
    </row>
    <row r="31" spans="1:9">
      <c r="A31" s="159" t="s">
        <v>327</v>
      </c>
      <c r="B31" s="160">
        <v>904</v>
      </c>
      <c r="C31" s="161">
        <v>7</v>
      </c>
      <c r="D31" s="161">
        <v>5</v>
      </c>
      <c r="E31" s="146" t="s">
        <v>328</v>
      </c>
      <c r="F31" s="147" t="s">
        <v>227</v>
      </c>
      <c r="G31" s="149">
        <v>10</v>
      </c>
      <c r="H31" s="149">
        <v>10</v>
      </c>
      <c r="I31" s="149">
        <v>10</v>
      </c>
    </row>
    <row r="32" spans="1:9" ht="31.5">
      <c r="A32" s="159" t="s">
        <v>239</v>
      </c>
      <c r="B32" s="160">
        <v>904</v>
      </c>
      <c r="C32" s="161">
        <v>7</v>
      </c>
      <c r="D32" s="161">
        <v>5</v>
      </c>
      <c r="E32" s="146" t="s">
        <v>329</v>
      </c>
      <c r="F32" s="147" t="s">
        <v>227</v>
      </c>
      <c r="G32" s="149">
        <v>10</v>
      </c>
      <c r="H32" s="149">
        <v>10</v>
      </c>
      <c r="I32" s="149">
        <v>10</v>
      </c>
    </row>
    <row r="33" spans="1:9" ht="31.5">
      <c r="A33" s="159" t="s">
        <v>234</v>
      </c>
      <c r="B33" s="160">
        <v>904</v>
      </c>
      <c r="C33" s="161">
        <v>7</v>
      </c>
      <c r="D33" s="161">
        <v>5</v>
      </c>
      <c r="E33" s="146" t="s">
        <v>329</v>
      </c>
      <c r="F33" s="147" t="s">
        <v>235</v>
      </c>
      <c r="G33" s="149">
        <v>10</v>
      </c>
      <c r="H33" s="149">
        <v>10</v>
      </c>
      <c r="I33" s="149">
        <v>10</v>
      </c>
    </row>
    <row r="34" spans="1:9" ht="31.5">
      <c r="A34" s="159" t="s">
        <v>341</v>
      </c>
      <c r="B34" s="160">
        <v>904</v>
      </c>
      <c r="C34" s="161">
        <v>7</v>
      </c>
      <c r="D34" s="161">
        <v>5</v>
      </c>
      <c r="E34" s="146" t="s">
        <v>342</v>
      </c>
      <c r="F34" s="147" t="s">
        <v>227</v>
      </c>
      <c r="G34" s="149">
        <v>15</v>
      </c>
      <c r="H34" s="149">
        <v>15</v>
      </c>
      <c r="I34" s="149">
        <v>15</v>
      </c>
    </row>
    <row r="35" spans="1:9" ht="31.5">
      <c r="A35" s="159" t="s">
        <v>239</v>
      </c>
      <c r="B35" s="160">
        <v>904</v>
      </c>
      <c r="C35" s="161">
        <v>7</v>
      </c>
      <c r="D35" s="161">
        <v>5</v>
      </c>
      <c r="E35" s="146" t="s">
        <v>345</v>
      </c>
      <c r="F35" s="147" t="s">
        <v>227</v>
      </c>
      <c r="G35" s="149">
        <v>15</v>
      </c>
      <c r="H35" s="149">
        <v>15</v>
      </c>
      <c r="I35" s="149">
        <v>15</v>
      </c>
    </row>
    <row r="36" spans="1:9" ht="31.5">
      <c r="A36" s="159" t="s">
        <v>234</v>
      </c>
      <c r="B36" s="160">
        <v>904</v>
      </c>
      <c r="C36" s="161">
        <v>7</v>
      </c>
      <c r="D36" s="161">
        <v>5</v>
      </c>
      <c r="E36" s="146" t="s">
        <v>345</v>
      </c>
      <c r="F36" s="147" t="s">
        <v>235</v>
      </c>
      <c r="G36" s="149">
        <v>15</v>
      </c>
      <c r="H36" s="149">
        <v>15</v>
      </c>
      <c r="I36" s="149">
        <v>15</v>
      </c>
    </row>
    <row r="37" spans="1:9">
      <c r="A37" s="159" t="s">
        <v>733</v>
      </c>
      <c r="B37" s="160">
        <v>904</v>
      </c>
      <c r="C37" s="161">
        <v>8</v>
      </c>
      <c r="D37" s="161">
        <v>0</v>
      </c>
      <c r="E37" s="146" t="s">
        <v>227</v>
      </c>
      <c r="F37" s="147" t="s">
        <v>227</v>
      </c>
      <c r="G37" s="149">
        <v>43682.7</v>
      </c>
      <c r="H37" s="149">
        <v>43231.7</v>
      </c>
      <c r="I37" s="149">
        <v>47205.2</v>
      </c>
    </row>
    <row r="38" spans="1:9">
      <c r="A38" s="159" t="s">
        <v>331</v>
      </c>
      <c r="B38" s="160">
        <v>904</v>
      </c>
      <c r="C38" s="161">
        <v>8</v>
      </c>
      <c r="D38" s="161">
        <v>1</v>
      </c>
      <c r="E38" s="146" t="s">
        <v>227</v>
      </c>
      <c r="F38" s="147" t="s">
        <v>227</v>
      </c>
      <c r="G38" s="149">
        <v>41749.9</v>
      </c>
      <c r="H38" s="149">
        <v>41363.599999999999</v>
      </c>
      <c r="I38" s="149">
        <v>45119.1</v>
      </c>
    </row>
    <row r="39" spans="1:9" ht="47.25">
      <c r="A39" s="159" t="s">
        <v>323</v>
      </c>
      <c r="B39" s="160">
        <v>904</v>
      </c>
      <c r="C39" s="161">
        <v>8</v>
      </c>
      <c r="D39" s="161">
        <v>1</v>
      </c>
      <c r="E39" s="146" t="s">
        <v>324</v>
      </c>
      <c r="F39" s="147" t="s">
        <v>227</v>
      </c>
      <c r="G39" s="149">
        <v>41584.9</v>
      </c>
      <c r="H39" s="149">
        <v>41298.6</v>
      </c>
      <c r="I39" s="149">
        <v>44944.1</v>
      </c>
    </row>
    <row r="40" spans="1:9" ht="63">
      <c r="A40" s="159" t="s">
        <v>325</v>
      </c>
      <c r="B40" s="160">
        <v>904</v>
      </c>
      <c r="C40" s="161">
        <v>8</v>
      </c>
      <c r="D40" s="161">
        <v>1</v>
      </c>
      <c r="E40" s="146" t="s">
        <v>326</v>
      </c>
      <c r="F40" s="147" t="s">
        <v>227</v>
      </c>
      <c r="G40" s="149">
        <v>41584.9</v>
      </c>
      <c r="H40" s="149">
        <v>41298.6</v>
      </c>
      <c r="I40" s="149">
        <v>44944.1</v>
      </c>
    </row>
    <row r="41" spans="1:9">
      <c r="A41" s="159" t="s">
        <v>327</v>
      </c>
      <c r="B41" s="160">
        <v>904</v>
      </c>
      <c r="C41" s="161">
        <v>8</v>
      </c>
      <c r="D41" s="161">
        <v>1</v>
      </c>
      <c r="E41" s="146" t="s">
        <v>328</v>
      </c>
      <c r="F41" s="147" t="s">
        <v>227</v>
      </c>
      <c r="G41" s="149">
        <v>3125.6</v>
      </c>
      <c r="H41" s="149">
        <v>3027.3</v>
      </c>
      <c r="I41" s="149">
        <v>3326.7</v>
      </c>
    </row>
    <row r="42" spans="1:9" ht="31.5">
      <c r="A42" s="159" t="s">
        <v>242</v>
      </c>
      <c r="B42" s="160">
        <v>904</v>
      </c>
      <c r="C42" s="161">
        <v>8</v>
      </c>
      <c r="D42" s="161">
        <v>1</v>
      </c>
      <c r="E42" s="146" t="s">
        <v>330</v>
      </c>
      <c r="F42" s="147" t="s">
        <v>227</v>
      </c>
      <c r="G42" s="149">
        <v>193.6</v>
      </c>
      <c r="H42" s="149">
        <v>193.7</v>
      </c>
      <c r="I42" s="149">
        <v>183.1</v>
      </c>
    </row>
    <row r="43" spans="1:9" ht="94.5">
      <c r="A43" s="159" t="s">
        <v>248</v>
      </c>
      <c r="B43" s="160">
        <v>904</v>
      </c>
      <c r="C43" s="161">
        <v>8</v>
      </c>
      <c r="D43" s="161">
        <v>1</v>
      </c>
      <c r="E43" s="146" t="s">
        <v>330</v>
      </c>
      <c r="F43" s="147" t="s">
        <v>249</v>
      </c>
      <c r="G43" s="149">
        <v>5.4</v>
      </c>
      <c r="H43" s="149">
        <v>5.4</v>
      </c>
      <c r="I43" s="149">
        <v>5.4</v>
      </c>
    </row>
    <row r="44" spans="1:9" ht="31.5">
      <c r="A44" s="159" t="s">
        <v>234</v>
      </c>
      <c r="B44" s="160">
        <v>904</v>
      </c>
      <c r="C44" s="161">
        <v>8</v>
      </c>
      <c r="D44" s="161">
        <v>1</v>
      </c>
      <c r="E44" s="146" t="s">
        <v>330</v>
      </c>
      <c r="F44" s="147" t="s">
        <v>235</v>
      </c>
      <c r="G44" s="149">
        <v>180.4</v>
      </c>
      <c r="H44" s="149">
        <v>180.5</v>
      </c>
      <c r="I44" s="149">
        <v>169.9</v>
      </c>
    </row>
    <row r="45" spans="1:9">
      <c r="A45" s="159" t="s">
        <v>244</v>
      </c>
      <c r="B45" s="160">
        <v>904</v>
      </c>
      <c r="C45" s="161">
        <v>8</v>
      </c>
      <c r="D45" s="161">
        <v>1</v>
      </c>
      <c r="E45" s="146" t="s">
        <v>330</v>
      </c>
      <c r="F45" s="147" t="s">
        <v>245</v>
      </c>
      <c r="G45" s="149">
        <v>7.8</v>
      </c>
      <c r="H45" s="149">
        <v>7.8</v>
      </c>
      <c r="I45" s="149">
        <v>7.8</v>
      </c>
    </row>
    <row r="46" spans="1:9" ht="219.75" customHeight="1">
      <c r="A46" s="159" t="s">
        <v>298</v>
      </c>
      <c r="B46" s="160">
        <v>904</v>
      </c>
      <c r="C46" s="161">
        <v>8</v>
      </c>
      <c r="D46" s="161">
        <v>1</v>
      </c>
      <c r="E46" s="146" t="s">
        <v>332</v>
      </c>
      <c r="F46" s="147" t="s">
        <v>227</v>
      </c>
      <c r="G46" s="149">
        <v>2932</v>
      </c>
      <c r="H46" s="149">
        <v>2833.6</v>
      </c>
      <c r="I46" s="149">
        <v>3143.6</v>
      </c>
    </row>
    <row r="47" spans="1:9" ht="94.5">
      <c r="A47" s="159" t="s">
        <v>248</v>
      </c>
      <c r="B47" s="160">
        <v>904</v>
      </c>
      <c r="C47" s="161">
        <v>8</v>
      </c>
      <c r="D47" s="161">
        <v>1</v>
      </c>
      <c r="E47" s="146" t="s">
        <v>332</v>
      </c>
      <c r="F47" s="147" t="s">
        <v>249</v>
      </c>
      <c r="G47" s="149">
        <v>2932</v>
      </c>
      <c r="H47" s="149">
        <v>2833.6</v>
      </c>
      <c r="I47" s="149">
        <v>3143.6</v>
      </c>
    </row>
    <row r="48" spans="1:9" ht="31.5">
      <c r="A48" s="159" t="s">
        <v>333</v>
      </c>
      <c r="B48" s="160">
        <v>904</v>
      </c>
      <c r="C48" s="161">
        <v>8</v>
      </c>
      <c r="D48" s="161">
        <v>1</v>
      </c>
      <c r="E48" s="146" t="s">
        <v>334</v>
      </c>
      <c r="F48" s="147" t="s">
        <v>227</v>
      </c>
      <c r="G48" s="149">
        <v>24270.5</v>
      </c>
      <c r="H48" s="149">
        <v>24279.9</v>
      </c>
      <c r="I48" s="149">
        <v>26282</v>
      </c>
    </row>
    <row r="49" spans="1:9" ht="31.5">
      <c r="A49" s="159" t="s">
        <v>242</v>
      </c>
      <c r="B49" s="160">
        <v>904</v>
      </c>
      <c r="C49" s="161">
        <v>8</v>
      </c>
      <c r="D49" s="161">
        <v>1</v>
      </c>
      <c r="E49" s="146" t="s">
        <v>335</v>
      </c>
      <c r="F49" s="147" t="s">
        <v>227</v>
      </c>
      <c r="G49" s="149">
        <v>2272.1</v>
      </c>
      <c r="H49" s="149">
        <v>2262</v>
      </c>
      <c r="I49" s="149">
        <v>2181</v>
      </c>
    </row>
    <row r="50" spans="1:9" ht="31.5">
      <c r="A50" s="159" t="s">
        <v>234</v>
      </c>
      <c r="B50" s="160">
        <v>904</v>
      </c>
      <c r="C50" s="161">
        <v>8</v>
      </c>
      <c r="D50" s="161">
        <v>1</v>
      </c>
      <c r="E50" s="146" t="s">
        <v>335</v>
      </c>
      <c r="F50" s="147" t="s">
        <v>235</v>
      </c>
      <c r="G50" s="149">
        <v>2260.9</v>
      </c>
      <c r="H50" s="149">
        <v>2250.9</v>
      </c>
      <c r="I50" s="149">
        <v>2169.9</v>
      </c>
    </row>
    <row r="51" spans="1:9">
      <c r="A51" s="159" t="s">
        <v>244</v>
      </c>
      <c r="B51" s="160">
        <v>904</v>
      </c>
      <c r="C51" s="161">
        <v>8</v>
      </c>
      <c r="D51" s="161">
        <v>1</v>
      </c>
      <c r="E51" s="146" t="s">
        <v>335</v>
      </c>
      <c r="F51" s="147" t="s">
        <v>245</v>
      </c>
      <c r="G51" s="149">
        <v>11.2</v>
      </c>
      <c r="H51" s="149">
        <v>11.1</v>
      </c>
      <c r="I51" s="149">
        <v>11.1</v>
      </c>
    </row>
    <row r="52" spans="1:9" ht="78.75">
      <c r="A52" s="159" t="s">
        <v>336</v>
      </c>
      <c r="B52" s="160">
        <v>904</v>
      </c>
      <c r="C52" s="161">
        <v>8</v>
      </c>
      <c r="D52" s="161">
        <v>1</v>
      </c>
      <c r="E52" s="146" t="s">
        <v>337</v>
      </c>
      <c r="F52" s="147" t="s">
        <v>227</v>
      </c>
      <c r="G52" s="149">
        <v>293.89999999999998</v>
      </c>
      <c r="H52" s="149">
        <v>293.89999999999998</v>
      </c>
      <c r="I52" s="149">
        <v>0</v>
      </c>
    </row>
    <row r="53" spans="1:9" ht="31.5">
      <c r="A53" s="159" t="s">
        <v>234</v>
      </c>
      <c r="B53" s="160">
        <v>904</v>
      </c>
      <c r="C53" s="161">
        <v>8</v>
      </c>
      <c r="D53" s="161">
        <v>1</v>
      </c>
      <c r="E53" s="146" t="s">
        <v>337</v>
      </c>
      <c r="F53" s="147" t="s">
        <v>235</v>
      </c>
      <c r="G53" s="149">
        <v>293.89999999999998</v>
      </c>
      <c r="H53" s="149">
        <v>293.89999999999998</v>
      </c>
      <c r="I53" s="149">
        <v>0</v>
      </c>
    </row>
    <row r="54" spans="1:9" ht="47.25">
      <c r="A54" s="159" t="s">
        <v>338</v>
      </c>
      <c r="B54" s="160">
        <v>904</v>
      </c>
      <c r="C54" s="161">
        <v>8</v>
      </c>
      <c r="D54" s="161">
        <v>1</v>
      </c>
      <c r="E54" s="146" t="s">
        <v>339</v>
      </c>
      <c r="F54" s="147" t="s">
        <v>227</v>
      </c>
      <c r="G54" s="149">
        <v>225.8</v>
      </c>
      <c r="H54" s="149">
        <v>0</v>
      </c>
      <c r="I54" s="149">
        <v>0</v>
      </c>
    </row>
    <row r="55" spans="1:9" ht="31.5">
      <c r="A55" s="159" t="s">
        <v>234</v>
      </c>
      <c r="B55" s="160">
        <v>904</v>
      </c>
      <c r="C55" s="161">
        <v>8</v>
      </c>
      <c r="D55" s="161">
        <v>1</v>
      </c>
      <c r="E55" s="146" t="s">
        <v>339</v>
      </c>
      <c r="F55" s="147" t="s">
        <v>235</v>
      </c>
      <c r="G55" s="149">
        <v>225.8</v>
      </c>
      <c r="H55" s="149">
        <v>0</v>
      </c>
      <c r="I55" s="149">
        <v>0</v>
      </c>
    </row>
    <row r="56" spans="1:9" ht="220.5" customHeight="1">
      <c r="A56" s="159" t="s">
        <v>298</v>
      </c>
      <c r="B56" s="160">
        <v>904</v>
      </c>
      <c r="C56" s="161">
        <v>8</v>
      </c>
      <c r="D56" s="161">
        <v>1</v>
      </c>
      <c r="E56" s="146" t="s">
        <v>340</v>
      </c>
      <c r="F56" s="147" t="s">
        <v>227</v>
      </c>
      <c r="G56" s="149">
        <v>21478.7</v>
      </c>
      <c r="H56" s="149">
        <v>21724</v>
      </c>
      <c r="I56" s="149">
        <v>24101</v>
      </c>
    </row>
    <row r="57" spans="1:9" ht="94.5">
      <c r="A57" s="159" t="s">
        <v>248</v>
      </c>
      <c r="B57" s="160">
        <v>904</v>
      </c>
      <c r="C57" s="161">
        <v>8</v>
      </c>
      <c r="D57" s="161">
        <v>1</v>
      </c>
      <c r="E57" s="146" t="s">
        <v>340</v>
      </c>
      <c r="F57" s="147" t="s">
        <v>249</v>
      </c>
      <c r="G57" s="149">
        <v>21478.7</v>
      </c>
      <c r="H57" s="149">
        <v>21724</v>
      </c>
      <c r="I57" s="149">
        <v>24101</v>
      </c>
    </row>
    <row r="58" spans="1:9" ht="31.5">
      <c r="A58" s="159" t="s">
        <v>341</v>
      </c>
      <c r="B58" s="160">
        <v>904</v>
      </c>
      <c r="C58" s="161">
        <v>8</v>
      </c>
      <c r="D58" s="161">
        <v>1</v>
      </c>
      <c r="E58" s="146" t="s">
        <v>342</v>
      </c>
      <c r="F58" s="147" t="s">
        <v>227</v>
      </c>
      <c r="G58" s="149">
        <v>14188.8</v>
      </c>
      <c r="H58" s="149">
        <v>13991.4</v>
      </c>
      <c r="I58" s="149">
        <v>15335.4</v>
      </c>
    </row>
    <row r="59" spans="1:9" ht="63">
      <c r="A59" s="159" t="s">
        <v>343</v>
      </c>
      <c r="B59" s="160">
        <v>904</v>
      </c>
      <c r="C59" s="161">
        <v>8</v>
      </c>
      <c r="D59" s="161">
        <v>1</v>
      </c>
      <c r="E59" s="146" t="s">
        <v>344</v>
      </c>
      <c r="F59" s="147" t="s">
        <v>227</v>
      </c>
      <c r="G59" s="149">
        <v>232</v>
      </c>
      <c r="H59" s="149">
        <v>232</v>
      </c>
      <c r="I59" s="149">
        <v>232</v>
      </c>
    </row>
    <row r="60" spans="1:9" ht="31.5">
      <c r="A60" s="159" t="s">
        <v>234</v>
      </c>
      <c r="B60" s="160">
        <v>904</v>
      </c>
      <c r="C60" s="161">
        <v>8</v>
      </c>
      <c r="D60" s="161">
        <v>1</v>
      </c>
      <c r="E60" s="146" t="s">
        <v>344</v>
      </c>
      <c r="F60" s="147" t="s">
        <v>235</v>
      </c>
      <c r="G60" s="149">
        <v>232</v>
      </c>
      <c r="H60" s="149">
        <v>232</v>
      </c>
      <c r="I60" s="149">
        <v>232</v>
      </c>
    </row>
    <row r="61" spans="1:9" ht="31.5">
      <c r="A61" s="159" t="s">
        <v>242</v>
      </c>
      <c r="B61" s="160">
        <v>904</v>
      </c>
      <c r="C61" s="161">
        <v>8</v>
      </c>
      <c r="D61" s="161">
        <v>1</v>
      </c>
      <c r="E61" s="146" t="s">
        <v>346</v>
      </c>
      <c r="F61" s="147" t="s">
        <v>227</v>
      </c>
      <c r="G61" s="149">
        <v>850</v>
      </c>
      <c r="H61" s="149">
        <v>851</v>
      </c>
      <c r="I61" s="149">
        <v>782.5</v>
      </c>
    </row>
    <row r="62" spans="1:9" ht="94.5">
      <c r="A62" s="159" t="s">
        <v>248</v>
      </c>
      <c r="B62" s="160">
        <v>904</v>
      </c>
      <c r="C62" s="161">
        <v>8</v>
      </c>
      <c r="D62" s="161">
        <v>1</v>
      </c>
      <c r="E62" s="146" t="s">
        <v>346</v>
      </c>
      <c r="F62" s="147" t="s">
        <v>249</v>
      </c>
      <c r="G62" s="149">
        <v>4.2</v>
      </c>
      <c r="H62" s="149">
        <v>4.2</v>
      </c>
      <c r="I62" s="149">
        <v>4.2</v>
      </c>
    </row>
    <row r="63" spans="1:9" ht="31.5">
      <c r="A63" s="159" t="s">
        <v>234</v>
      </c>
      <c r="B63" s="160">
        <v>904</v>
      </c>
      <c r="C63" s="161">
        <v>8</v>
      </c>
      <c r="D63" s="161">
        <v>1</v>
      </c>
      <c r="E63" s="146" t="s">
        <v>346</v>
      </c>
      <c r="F63" s="147" t="s">
        <v>235</v>
      </c>
      <c r="G63" s="149">
        <v>832</v>
      </c>
      <c r="H63" s="149">
        <v>833</v>
      </c>
      <c r="I63" s="149">
        <v>764.5</v>
      </c>
    </row>
    <row r="64" spans="1:9">
      <c r="A64" s="159" t="s">
        <v>244</v>
      </c>
      <c r="B64" s="160">
        <v>904</v>
      </c>
      <c r="C64" s="161">
        <v>8</v>
      </c>
      <c r="D64" s="161">
        <v>1</v>
      </c>
      <c r="E64" s="146" t="s">
        <v>346</v>
      </c>
      <c r="F64" s="147" t="s">
        <v>245</v>
      </c>
      <c r="G64" s="149">
        <v>13.8</v>
      </c>
      <c r="H64" s="149">
        <v>13.8</v>
      </c>
      <c r="I64" s="149">
        <v>13.8</v>
      </c>
    </row>
    <row r="65" spans="1:9" ht="219.75" customHeight="1">
      <c r="A65" s="159" t="s">
        <v>298</v>
      </c>
      <c r="B65" s="160">
        <v>904</v>
      </c>
      <c r="C65" s="161">
        <v>8</v>
      </c>
      <c r="D65" s="161">
        <v>1</v>
      </c>
      <c r="E65" s="146" t="s">
        <v>347</v>
      </c>
      <c r="F65" s="147" t="s">
        <v>227</v>
      </c>
      <c r="G65" s="149">
        <v>13106.8</v>
      </c>
      <c r="H65" s="149">
        <v>12908.4</v>
      </c>
      <c r="I65" s="149">
        <v>14320.9</v>
      </c>
    </row>
    <row r="66" spans="1:9" ht="94.5">
      <c r="A66" s="159" t="s">
        <v>248</v>
      </c>
      <c r="B66" s="160">
        <v>904</v>
      </c>
      <c r="C66" s="161">
        <v>8</v>
      </c>
      <c r="D66" s="161">
        <v>1</v>
      </c>
      <c r="E66" s="146" t="s">
        <v>347</v>
      </c>
      <c r="F66" s="147" t="s">
        <v>249</v>
      </c>
      <c r="G66" s="149">
        <v>13106.8</v>
      </c>
      <c r="H66" s="149">
        <v>12908.4</v>
      </c>
      <c r="I66" s="149">
        <v>14320.9</v>
      </c>
    </row>
    <row r="67" spans="1:9" ht="63">
      <c r="A67" s="159" t="s">
        <v>363</v>
      </c>
      <c r="B67" s="160">
        <v>904</v>
      </c>
      <c r="C67" s="161">
        <v>8</v>
      </c>
      <c r="D67" s="161">
        <v>1</v>
      </c>
      <c r="E67" s="146" t="s">
        <v>364</v>
      </c>
      <c r="F67" s="147" t="s">
        <v>227</v>
      </c>
      <c r="G67" s="149">
        <v>85</v>
      </c>
      <c r="H67" s="149">
        <v>0</v>
      </c>
      <c r="I67" s="149">
        <v>105</v>
      </c>
    </row>
    <row r="68" spans="1:9" ht="63" customHeight="1">
      <c r="A68" s="159" t="s">
        <v>394</v>
      </c>
      <c r="B68" s="160">
        <v>904</v>
      </c>
      <c r="C68" s="161">
        <v>8</v>
      </c>
      <c r="D68" s="161">
        <v>1</v>
      </c>
      <c r="E68" s="146" t="s">
        <v>395</v>
      </c>
      <c r="F68" s="147" t="s">
        <v>227</v>
      </c>
      <c r="G68" s="149">
        <v>85</v>
      </c>
      <c r="H68" s="149">
        <v>0</v>
      </c>
      <c r="I68" s="149">
        <v>105</v>
      </c>
    </row>
    <row r="69" spans="1:9" ht="63">
      <c r="A69" s="159" t="s">
        <v>396</v>
      </c>
      <c r="B69" s="160">
        <v>904</v>
      </c>
      <c r="C69" s="161">
        <v>8</v>
      </c>
      <c r="D69" s="161">
        <v>1</v>
      </c>
      <c r="E69" s="146" t="s">
        <v>397</v>
      </c>
      <c r="F69" s="147" t="s">
        <v>227</v>
      </c>
      <c r="G69" s="149">
        <v>85</v>
      </c>
      <c r="H69" s="149">
        <v>0</v>
      </c>
      <c r="I69" s="149">
        <v>105</v>
      </c>
    </row>
    <row r="70" spans="1:9" ht="78.75">
      <c r="A70" s="159" t="s">
        <v>312</v>
      </c>
      <c r="B70" s="160">
        <v>904</v>
      </c>
      <c r="C70" s="161">
        <v>8</v>
      </c>
      <c r="D70" s="161">
        <v>1</v>
      </c>
      <c r="E70" s="146" t="s">
        <v>398</v>
      </c>
      <c r="F70" s="147" t="s">
        <v>227</v>
      </c>
      <c r="G70" s="149">
        <v>85</v>
      </c>
      <c r="H70" s="149">
        <v>0</v>
      </c>
      <c r="I70" s="149">
        <v>105</v>
      </c>
    </row>
    <row r="71" spans="1:9" ht="31.5">
      <c r="A71" s="159" t="s">
        <v>234</v>
      </c>
      <c r="B71" s="160">
        <v>904</v>
      </c>
      <c r="C71" s="161">
        <v>8</v>
      </c>
      <c r="D71" s="161">
        <v>1</v>
      </c>
      <c r="E71" s="146" t="s">
        <v>398</v>
      </c>
      <c r="F71" s="147" t="s">
        <v>235</v>
      </c>
      <c r="G71" s="149">
        <v>85</v>
      </c>
      <c r="H71" s="149">
        <v>0</v>
      </c>
      <c r="I71" s="149">
        <v>105</v>
      </c>
    </row>
    <row r="72" spans="1:9" ht="47.25">
      <c r="A72" s="159" t="s">
        <v>649</v>
      </c>
      <c r="B72" s="160">
        <v>904</v>
      </c>
      <c r="C72" s="161">
        <v>8</v>
      </c>
      <c r="D72" s="161">
        <v>1</v>
      </c>
      <c r="E72" s="146" t="s">
        <v>650</v>
      </c>
      <c r="F72" s="147" t="s">
        <v>227</v>
      </c>
      <c r="G72" s="149">
        <v>80</v>
      </c>
      <c r="H72" s="149">
        <v>65</v>
      </c>
      <c r="I72" s="149">
        <v>70</v>
      </c>
    </row>
    <row r="73" spans="1:9" ht="63">
      <c r="A73" s="159" t="s">
        <v>651</v>
      </c>
      <c r="B73" s="160">
        <v>904</v>
      </c>
      <c r="C73" s="161">
        <v>8</v>
      </c>
      <c r="D73" s="161">
        <v>1</v>
      </c>
      <c r="E73" s="146" t="s">
        <v>652</v>
      </c>
      <c r="F73" s="147" t="s">
        <v>227</v>
      </c>
      <c r="G73" s="149">
        <v>80</v>
      </c>
      <c r="H73" s="149">
        <v>65</v>
      </c>
      <c r="I73" s="149">
        <v>70</v>
      </c>
    </row>
    <row r="74" spans="1:9" ht="78.75">
      <c r="A74" s="159" t="s">
        <v>653</v>
      </c>
      <c r="B74" s="160">
        <v>904</v>
      </c>
      <c r="C74" s="161">
        <v>8</v>
      </c>
      <c r="D74" s="161">
        <v>1</v>
      </c>
      <c r="E74" s="146" t="s">
        <v>654</v>
      </c>
      <c r="F74" s="147" t="s">
        <v>227</v>
      </c>
      <c r="G74" s="149">
        <v>80</v>
      </c>
      <c r="H74" s="149">
        <v>65</v>
      </c>
      <c r="I74" s="149">
        <v>70</v>
      </c>
    </row>
    <row r="75" spans="1:9" ht="47.25">
      <c r="A75" s="159" t="s">
        <v>655</v>
      </c>
      <c r="B75" s="160">
        <v>904</v>
      </c>
      <c r="C75" s="161">
        <v>8</v>
      </c>
      <c r="D75" s="161">
        <v>1</v>
      </c>
      <c r="E75" s="146" t="s">
        <v>656</v>
      </c>
      <c r="F75" s="147" t="s">
        <v>227</v>
      </c>
      <c r="G75" s="149">
        <v>80</v>
      </c>
      <c r="H75" s="149">
        <v>65</v>
      </c>
      <c r="I75" s="149">
        <v>70</v>
      </c>
    </row>
    <row r="76" spans="1:9" ht="31.5">
      <c r="A76" s="159" t="s">
        <v>234</v>
      </c>
      <c r="B76" s="160">
        <v>904</v>
      </c>
      <c r="C76" s="161">
        <v>8</v>
      </c>
      <c r="D76" s="161">
        <v>1</v>
      </c>
      <c r="E76" s="146" t="s">
        <v>656</v>
      </c>
      <c r="F76" s="147" t="s">
        <v>235</v>
      </c>
      <c r="G76" s="149">
        <v>80</v>
      </c>
      <c r="H76" s="149">
        <v>65</v>
      </c>
      <c r="I76" s="149">
        <v>70</v>
      </c>
    </row>
    <row r="77" spans="1:9" ht="31.5">
      <c r="A77" s="159" t="s">
        <v>361</v>
      </c>
      <c r="B77" s="160">
        <v>904</v>
      </c>
      <c r="C77" s="161">
        <v>8</v>
      </c>
      <c r="D77" s="161">
        <v>4</v>
      </c>
      <c r="E77" s="146" t="s">
        <v>227</v>
      </c>
      <c r="F77" s="147" t="s">
        <v>227</v>
      </c>
      <c r="G77" s="149">
        <v>1932.8</v>
      </c>
      <c r="H77" s="149">
        <v>1868.1</v>
      </c>
      <c r="I77" s="149">
        <v>2086.1</v>
      </c>
    </row>
    <row r="78" spans="1:9" ht="47.25">
      <c r="A78" s="159" t="s">
        <v>323</v>
      </c>
      <c r="B78" s="160">
        <v>904</v>
      </c>
      <c r="C78" s="161">
        <v>8</v>
      </c>
      <c r="D78" s="161">
        <v>4</v>
      </c>
      <c r="E78" s="146" t="s">
        <v>324</v>
      </c>
      <c r="F78" s="147" t="s">
        <v>227</v>
      </c>
      <c r="G78" s="149">
        <v>1932.8</v>
      </c>
      <c r="H78" s="149">
        <v>1868.1</v>
      </c>
      <c r="I78" s="149">
        <v>2086.1</v>
      </c>
    </row>
    <row r="79" spans="1:9" ht="47.25">
      <c r="A79" s="159" t="s">
        <v>355</v>
      </c>
      <c r="B79" s="160">
        <v>904</v>
      </c>
      <c r="C79" s="161">
        <v>8</v>
      </c>
      <c r="D79" s="161">
        <v>4</v>
      </c>
      <c r="E79" s="146" t="s">
        <v>356</v>
      </c>
      <c r="F79" s="147" t="s">
        <v>227</v>
      </c>
      <c r="G79" s="149">
        <v>1932.8</v>
      </c>
      <c r="H79" s="149">
        <v>1868.1</v>
      </c>
      <c r="I79" s="149">
        <v>2086.1</v>
      </c>
    </row>
    <row r="80" spans="1:9" ht="31.5">
      <c r="A80" s="159" t="s">
        <v>357</v>
      </c>
      <c r="B80" s="160">
        <v>904</v>
      </c>
      <c r="C80" s="161">
        <v>8</v>
      </c>
      <c r="D80" s="161">
        <v>4</v>
      </c>
      <c r="E80" s="146" t="s">
        <v>358</v>
      </c>
      <c r="F80" s="147" t="s">
        <v>227</v>
      </c>
      <c r="G80" s="149">
        <v>1932.8</v>
      </c>
      <c r="H80" s="149">
        <v>1868.1</v>
      </c>
      <c r="I80" s="149">
        <v>2086.1</v>
      </c>
    </row>
    <row r="81" spans="1:9" ht="31.5">
      <c r="A81" s="159" t="s">
        <v>359</v>
      </c>
      <c r="B81" s="160">
        <v>904</v>
      </c>
      <c r="C81" s="161">
        <v>8</v>
      </c>
      <c r="D81" s="161">
        <v>4</v>
      </c>
      <c r="E81" s="146" t="s">
        <v>360</v>
      </c>
      <c r="F81" s="147" t="s">
        <v>227</v>
      </c>
      <c r="G81" s="149">
        <v>5</v>
      </c>
      <c r="H81" s="149">
        <v>5</v>
      </c>
      <c r="I81" s="149">
        <v>19.2</v>
      </c>
    </row>
    <row r="82" spans="1:9" ht="31.5">
      <c r="A82" s="159" t="s">
        <v>234</v>
      </c>
      <c r="B82" s="160">
        <v>904</v>
      </c>
      <c r="C82" s="161">
        <v>8</v>
      </c>
      <c r="D82" s="161">
        <v>4</v>
      </c>
      <c r="E82" s="146" t="s">
        <v>360</v>
      </c>
      <c r="F82" s="147" t="s">
        <v>235</v>
      </c>
      <c r="G82" s="149">
        <v>5</v>
      </c>
      <c r="H82" s="149">
        <v>5</v>
      </c>
      <c r="I82" s="149">
        <v>19.2</v>
      </c>
    </row>
    <row r="83" spans="1:9" ht="219.75" customHeight="1">
      <c r="A83" s="159" t="s">
        <v>298</v>
      </c>
      <c r="B83" s="160">
        <v>904</v>
      </c>
      <c r="C83" s="161">
        <v>8</v>
      </c>
      <c r="D83" s="161">
        <v>4</v>
      </c>
      <c r="E83" s="146" t="s">
        <v>362</v>
      </c>
      <c r="F83" s="147" t="s">
        <v>227</v>
      </c>
      <c r="G83" s="149">
        <v>1927.8</v>
      </c>
      <c r="H83" s="149">
        <v>1863.1</v>
      </c>
      <c r="I83" s="149">
        <v>2066.9</v>
      </c>
    </row>
    <row r="84" spans="1:9" ht="94.5">
      <c r="A84" s="159" t="s">
        <v>248</v>
      </c>
      <c r="B84" s="160">
        <v>904</v>
      </c>
      <c r="C84" s="161">
        <v>8</v>
      </c>
      <c r="D84" s="161">
        <v>4</v>
      </c>
      <c r="E84" s="146" t="s">
        <v>362</v>
      </c>
      <c r="F84" s="147" t="s">
        <v>249</v>
      </c>
      <c r="G84" s="149">
        <v>1927.8</v>
      </c>
      <c r="H84" s="149">
        <v>1863.1</v>
      </c>
      <c r="I84" s="149">
        <v>2066.9</v>
      </c>
    </row>
    <row r="85" spans="1:9" s="144" customFormat="1">
      <c r="A85" s="156" t="s">
        <v>734</v>
      </c>
      <c r="B85" s="157">
        <v>907</v>
      </c>
      <c r="C85" s="158">
        <v>0</v>
      </c>
      <c r="D85" s="158">
        <v>0</v>
      </c>
      <c r="E85" s="140" t="s">
        <v>227</v>
      </c>
      <c r="F85" s="141" t="s">
        <v>227</v>
      </c>
      <c r="G85" s="143">
        <v>1120270.8</v>
      </c>
      <c r="H85" s="143">
        <v>1032946.5</v>
      </c>
      <c r="I85" s="143">
        <v>1021342.4</v>
      </c>
    </row>
    <row r="86" spans="1:9">
      <c r="A86" s="159" t="s">
        <v>732</v>
      </c>
      <c r="B86" s="160">
        <v>907</v>
      </c>
      <c r="C86" s="161">
        <v>7</v>
      </c>
      <c r="D86" s="161">
        <v>0</v>
      </c>
      <c r="E86" s="146" t="s">
        <v>227</v>
      </c>
      <c r="F86" s="147" t="s">
        <v>227</v>
      </c>
      <c r="G86" s="149">
        <v>1104157.2</v>
      </c>
      <c r="H86" s="149">
        <v>1016832.9</v>
      </c>
      <c r="I86" s="149">
        <v>1005228.8</v>
      </c>
    </row>
    <row r="87" spans="1:9">
      <c r="A87" s="159" t="s">
        <v>236</v>
      </c>
      <c r="B87" s="160">
        <v>907</v>
      </c>
      <c r="C87" s="161">
        <v>7</v>
      </c>
      <c r="D87" s="161">
        <v>1</v>
      </c>
      <c r="E87" s="146" t="s">
        <v>227</v>
      </c>
      <c r="F87" s="147" t="s">
        <v>227</v>
      </c>
      <c r="G87" s="149">
        <v>309680.8</v>
      </c>
      <c r="H87" s="149">
        <v>263217.90000000002</v>
      </c>
      <c r="I87" s="149">
        <v>261253.6</v>
      </c>
    </row>
    <row r="88" spans="1:9" ht="31.5">
      <c r="A88" s="159" t="s">
        <v>225</v>
      </c>
      <c r="B88" s="160">
        <v>907</v>
      </c>
      <c r="C88" s="161">
        <v>7</v>
      </c>
      <c r="D88" s="161">
        <v>1</v>
      </c>
      <c r="E88" s="146" t="s">
        <v>226</v>
      </c>
      <c r="F88" s="147" t="s">
        <v>227</v>
      </c>
      <c r="G88" s="149">
        <v>309536.59999999998</v>
      </c>
      <c r="H88" s="149">
        <v>263197.90000000002</v>
      </c>
      <c r="I88" s="149">
        <v>261023.6</v>
      </c>
    </row>
    <row r="89" spans="1:9" ht="31.5">
      <c r="A89" s="159" t="s">
        <v>228</v>
      </c>
      <c r="B89" s="160">
        <v>907</v>
      </c>
      <c r="C89" s="161">
        <v>7</v>
      </c>
      <c r="D89" s="161">
        <v>1</v>
      </c>
      <c r="E89" s="146" t="s">
        <v>229</v>
      </c>
      <c r="F89" s="147" t="s">
        <v>227</v>
      </c>
      <c r="G89" s="149">
        <v>309536.59999999998</v>
      </c>
      <c r="H89" s="149">
        <v>263197.90000000002</v>
      </c>
      <c r="I89" s="149">
        <v>261023.6</v>
      </c>
    </row>
    <row r="90" spans="1:9" ht="31.5">
      <c r="A90" s="159" t="s">
        <v>230</v>
      </c>
      <c r="B90" s="160">
        <v>907</v>
      </c>
      <c r="C90" s="161">
        <v>7</v>
      </c>
      <c r="D90" s="161">
        <v>1</v>
      </c>
      <c r="E90" s="146" t="s">
        <v>231</v>
      </c>
      <c r="F90" s="147" t="s">
        <v>227</v>
      </c>
      <c r="G90" s="149">
        <v>309536.59999999998</v>
      </c>
      <c r="H90" s="149">
        <v>263197.90000000002</v>
      </c>
      <c r="I90" s="149">
        <v>261023.6</v>
      </c>
    </row>
    <row r="91" spans="1:9" ht="47.25">
      <c r="A91" s="159" t="s">
        <v>232</v>
      </c>
      <c r="B91" s="160">
        <v>907</v>
      </c>
      <c r="C91" s="161">
        <v>7</v>
      </c>
      <c r="D91" s="161">
        <v>1</v>
      </c>
      <c r="E91" s="146" t="s">
        <v>233</v>
      </c>
      <c r="F91" s="147" t="s">
        <v>227</v>
      </c>
      <c r="G91" s="149">
        <v>902.4</v>
      </c>
      <c r="H91" s="149">
        <v>750.4</v>
      </c>
      <c r="I91" s="149">
        <v>750.5</v>
      </c>
    </row>
    <row r="92" spans="1:9" ht="31.5">
      <c r="A92" s="159" t="s">
        <v>234</v>
      </c>
      <c r="B92" s="160">
        <v>907</v>
      </c>
      <c r="C92" s="161">
        <v>7</v>
      </c>
      <c r="D92" s="161">
        <v>1</v>
      </c>
      <c r="E92" s="146" t="s">
        <v>233</v>
      </c>
      <c r="F92" s="147" t="s">
        <v>235</v>
      </c>
      <c r="G92" s="149">
        <v>902.4</v>
      </c>
      <c r="H92" s="149">
        <v>750.4</v>
      </c>
      <c r="I92" s="149">
        <v>750.5</v>
      </c>
    </row>
    <row r="93" spans="1:9" ht="31.5">
      <c r="A93" s="159" t="s">
        <v>237</v>
      </c>
      <c r="B93" s="160">
        <v>907</v>
      </c>
      <c r="C93" s="161">
        <v>7</v>
      </c>
      <c r="D93" s="161">
        <v>1</v>
      </c>
      <c r="E93" s="146" t="s">
        <v>238</v>
      </c>
      <c r="F93" s="147" t="s">
        <v>227</v>
      </c>
      <c r="G93" s="149">
        <v>92</v>
      </c>
      <c r="H93" s="149">
        <v>92.1</v>
      </c>
      <c r="I93" s="149">
        <v>92.1</v>
      </c>
    </row>
    <row r="94" spans="1:9" ht="31.5">
      <c r="A94" s="159" t="s">
        <v>234</v>
      </c>
      <c r="B94" s="160">
        <v>907</v>
      </c>
      <c r="C94" s="161">
        <v>7</v>
      </c>
      <c r="D94" s="161">
        <v>1</v>
      </c>
      <c r="E94" s="146" t="s">
        <v>238</v>
      </c>
      <c r="F94" s="147" t="s">
        <v>235</v>
      </c>
      <c r="G94" s="149">
        <v>92</v>
      </c>
      <c r="H94" s="149">
        <v>92.1</v>
      </c>
      <c r="I94" s="149">
        <v>92.1</v>
      </c>
    </row>
    <row r="95" spans="1:9" ht="31.5">
      <c r="A95" s="159" t="s">
        <v>242</v>
      </c>
      <c r="B95" s="160">
        <v>907</v>
      </c>
      <c r="C95" s="161">
        <v>7</v>
      </c>
      <c r="D95" s="161">
        <v>1</v>
      </c>
      <c r="E95" s="146" t="s">
        <v>243</v>
      </c>
      <c r="F95" s="147" t="s">
        <v>227</v>
      </c>
      <c r="G95" s="149">
        <v>24906.2</v>
      </c>
      <c r="H95" s="149">
        <v>24579.599999999999</v>
      </c>
      <c r="I95" s="149">
        <v>23995.200000000001</v>
      </c>
    </row>
    <row r="96" spans="1:9" ht="31.5">
      <c r="A96" s="159" t="s">
        <v>234</v>
      </c>
      <c r="B96" s="160">
        <v>907</v>
      </c>
      <c r="C96" s="161">
        <v>7</v>
      </c>
      <c r="D96" s="161">
        <v>1</v>
      </c>
      <c r="E96" s="146" t="s">
        <v>243</v>
      </c>
      <c r="F96" s="147" t="s">
        <v>235</v>
      </c>
      <c r="G96" s="149">
        <v>24353.7</v>
      </c>
      <c r="H96" s="149">
        <v>24098.799999999999</v>
      </c>
      <c r="I96" s="149">
        <v>23514.400000000001</v>
      </c>
    </row>
    <row r="97" spans="1:9">
      <c r="A97" s="159" t="s">
        <v>244</v>
      </c>
      <c r="B97" s="160">
        <v>907</v>
      </c>
      <c r="C97" s="161">
        <v>7</v>
      </c>
      <c r="D97" s="161">
        <v>1</v>
      </c>
      <c r="E97" s="146" t="s">
        <v>243</v>
      </c>
      <c r="F97" s="147" t="s">
        <v>245</v>
      </c>
      <c r="G97" s="149">
        <v>552.5</v>
      </c>
      <c r="H97" s="149">
        <v>480.8</v>
      </c>
      <c r="I97" s="149">
        <v>480.8</v>
      </c>
    </row>
    <row r="98" spans="1:9" ht="93" customHeight="1">
      <c r="A98" s="159" t="s">
        <v>246</v>
      </c>
      <c r="B98" s="160">
        <v>907</v>
      </c>
      <c r="C98" s="161">
        <v>7</v>
      </c>
      <c r="D98" s="161">
        <v>1</v>
      </c>
      <c r="E98" s="146" t="s">
        <v>247</v>
      </c>
      <c r="F98" s="147" t="s">
        <v>227</v>
      </c>
      <c r="G98" s="149">
        <v>252960.4</v>
      </c>
      <c r="H98" s="149">
        <v>236185.8</v>
      </c>
      <c r="I98" s="149">
        <v>236185.8</v>
      </c>
    </row>
    <row r="99" spans="1:9" ht="94.5">
      <c r="A99" s="159" t="s">
        <v>248</v>
      </c>
      <c r="B99" s="160">
        <v>907</v>
      </c>
      <c r="C99" s="161">
        <v>7</v>
      </c>
      <c r="D99" s="161">
        <v>1</v>
      </c>
      <c r="E99" s="146" t="s">
        <v>247</v>
      </c>
      <c r="F99" s="147" t="s">
        <v>249</v>
      </c>
      <c r="G99" s="149">
        <v>251796.4</v>
      </c>
      <c r="H99" s="149">
        <v>235021.8</v>
      </c>
      <c r="I99" s="149">
        <v>235021.8</v>
      </c>
    </row>
    <row r="100" spans="1:9" ht="31.5">
      <c r="A100" s="159" t="s">
        <v>234</v>
      </c>
      <c r="B100" s="160">
        <v>907</v>
      </c>
      <c r="C100" s="161">
        <v>7</v>
      </c>
      <c r="D100" s="161">
        <v>1</v>
      </c>
      <c r="E100" s="146" t="s">
        <v>247</v>
      </c>
      <c r="F100" s="147" t="s">
        <v>235</v>
      </c>
      <c r="G100" s="149">
        <v>1164</v>
      </c>
      <c r="H100" s="149">
        <v>1164</v>
      </c>
      <c r="I100" s="149">
        <v>1164</v>
      </c>
    </row>
    <row r="101" spans="1:9" ht="31.5">
      <c r="A101" s="159" t="s">
        <v>250</v>
      </c>
      <c r="B101" s="160">
        <v>907</v>
      </c>
      <c r="C101" s="161">
        <v>7</v>
      </c>
      <c r="D101" s="161">
        <v>1</v>
      </c>
      <c r="E101" s="146" t="s">
        <v>251</v>
      </c>
      <c r="F101" s="147" t="s">
        <v>227</v>
      </c>
      <c r="G101" s="149">
        <v>30675.599999999999</v>
      </c>
      <c r="H101" s="149">
        <v>0</v>
      </c>
      <c r="I101" s="149">
        <v>0</v>
      </c>
    </row>
    <row r="102" spans="1:9" ht="31.5">
      <c r="A102" s="159" t="s">
        <v>234</v>
      </c>
      <c r="B102" s="160">
        <v>907</v>
      </c>
      <c r="C102" s="161">
        <v>7</v>
      </c>
      <c r="D102" s="161">
        <v>1</v>
      </c>
      <c r="E102" s="146" t="s">
        <v>251</v>
      </c>
      <c r="F102" s="147" t="s">
        <v>235</v>
      </c>
      <c r="G102" s="149">
        <v>30675.599999999999</v>
      </c>
      <c r="H102" s="149">
        <v>0</v>
      </c>
      <c r="I102" s="149">
        <v>0</v>
      </c>
    </row>
    <row r="103" spans="1:9" ht="78.75">
      <c r="A103" s="159" t="s">
        <v>252</v>
      </c>
      <c r="B103" s="160">
        <v>907</v>
      </c>
      <c r="C103" s="161">
        <v>7</v>
      </c>
      <c r="D103" s="161">
        <v>1</v>
      </c>
      <c r="E103" s="146" t="s">
        <v>253</v>
      </c>
      <c r="F103" s="147" t="s">
        <v>227</v>
      </c>
      <c r="G103" s="149">
        <v>0</v>
      </c>
      <c r="H103" s="149">
        <v>1590</v>
      </c>
      <c r="I103" s="149">
        <v>0</v>
      </c>
    </row>
    <row r="104" spans="1:9" ht="31.5">
      <c r="A104" s="159" t="s">
        <v>234</v>
      </c>
      <c r="B104" s="160">
        <v>907</v>
      </c>
      <c r="C104" s="161">
        <v>7</v>
      </c>
      <c r="D104" s="161">
        <v>1</v>
      </c>
      <c r="E104" s="146" t="s">
        <v>253</v>
      </c>
      <c r="F104" s="147" t="s">
        <v>235</v>
      </c>
      <c r="G104" s="149">
        <v>0</v>
      </c>
      <c r="H104" s="149">
        <v>1590</v>
      </c>
      <c r="I104" s="149">
        <v>0</v>
      </c>
    </row>
    <row r="105" spans="1:9" ht="63">
      <c r="A105" s="159" t="s">
        <v>363</v>
      </c>
      <c r="B105" s="160">
        <v>907</v>
      </c>
      <c r="C105" s="161">
        <v>7</v>
      </c>
      <c r="D105" s="161">
        <v>1</v>
      </c>
      <c r="E105" s="146" t="s">
        <v>364</v>
      </c>
      <c r="F105" s="147" t="s">
        <v>227</v>
      </c>
      <c r="G105" s="149">
        <v>144.19999999999999</v>
      </c>
      <c r="H105" s="149">
        <v>20</v>
      </c>
      <c r="I105" s="149">
        <v>230</v>
      </c>
    </row>
    <row r="106" spans="1:9" ht="63" customHeight="1">
      <c r="A106" s="159" t="s">
        <v>394</v>
      </c>
      <c r="B106" s="160">
        <v>907</v>
      </c>
      <c r="C106" s="161">
        <v>7</v>
      </c>
      <c r="D106" s="161">
        <v>1</v>
      </c>
      <c r="E106" s="146" t="s">
        <v>395</v>
      </c>
      <c r="F106" s="147" t="s">
        <v>227</v>
      </c>
      <c r="G106" s="149">
        <v>144.19999999999999</v>
      </c>
      <c r="H106" s="149">
        <v>20</v>
      </c>
      <c r="I106" s="149">
        <v>230</v>
      </c>
    </row>
    <row r="107" spans="1:9" ht="63">
      <c r="A107" s="159" t="s">
        <v>396</v>
      </c>
      <c r="B107" s="160">
        <v>907</v>
      </c>
      <c r="C107" s="161">
        <v>7</v>
      </c>
      <c r="D107" s="161">
        <v>1</v>
      </c>
      <c r="E107" s="146" t="s">
        <v>397</v>
      </c>
      <c r="F107" s="147" t="s">
        <v>227</v>
      </c>
      <c r="G107" s="149">
        <v>144.19999999999999</v>
      </c>
      <c r="H107" s="149">
        <v>20</v>
      </c>
      <c r="I107" s="149">
        <v>230</v>
      </c>
    </row>
    <row r="108" spans="1:9" ht="78.75">
      <c r="A108" s="159" t="s">
        <v>312</v>
      </c>
      <c r="B108" s="160">
        <v>907</v>
      </c>
      <c r="C108" s="161">
        <v>7</v>
      </c>
      <c r="D108" s="161">
        <v>1</v>
      </c>
      <c r="E108" s="146" t="s">
        <v>398</v>
      </c>
      <c r="F108" s="147" t="s">
        <v>227</v>
      </c>
      <c r="G108" s="149">
        <v>144.19999999999999</v>
      </c>
      <c r="H108" s="149">
        <v>20</v>
      </c>
      <c r="I108" s="149">
        <v>230</v>
      </c>
    </row>
    <row r="109" spans="1:9" ht="31.5">
      <c r="A109" s="159" t="s">
        <v>234</v>
      </c>
      <c r="B109" s="160">
        <v>907</v>
      </c>
      <c r="C109" s="161">
        <v>7</v>
      </c>
      <c r="D109" s="161">
        <v>1</v>
      </c>
      <c r="E109" s="146" t="s">
        <v>398</v>
      </c>
      <c r="F109" s="147" t="s">
        <v>235</v>
      </c>
      <c r="G109" s="149">
        <v>144.19999999999999</v>
      </c>
      <c r="H109" s="149">
        <v>20</v>
      </c>
      <c r="I109" s="149">
        <v>230</v>
      </c>
    </row>
    <row r="110" spans="1:9">
      <c r="A110" s="159" t="s">
        <v>257</v>
      </c>
      <c r="B110" s="160">
        <v>907</v>
      </c>
      <c r="C110" s="161">
        <v>7</v>
      </c>
      <c r="D110" s="161">
        <v>2</v>
      </c>
      <c r="E110" s="146" t="s">
        <v>227</v>
      </c>
      <c r="F110" s="147" t="s">
        <v>227</v>
      </c>
      <c r="G110" s="149">
        <v>719945.1</v>
      </c>
      <c r="H110" s="149">
        <v>679596.1</v>
      </c>
      <c r="I110" s="149">
        <v>662699.1</v>
      </c>
    </row>
    <row r="111" spans="1:9" ht="31.5">
      <c r="A111" s="159" t="s">
        <v>225</v>
      </c>
      <c r="B111" s="160">
        <v>907</v>
      </c>
      <c r="C111" s="161">
        <v>7</v>
      </c>
      <c r="D111" s="161">
        <v>2</v>
      </c>
      <c r="E111" s="146" t="s">
        <v>226</v>
      </c>
      <c r="F111" s="147" t="s">
        <v>227</v>
      </c>
      <c r="G111" s="149">
        <v>719860.8</v>
      </c>
      <c r="H111" s="149">
        <v>679126.1</v>
      </c>
      <c r="I111" s="149">
        <v>662469.1</v>
      </c>
    </row>
    <row r="112" spans="1:9" ht="31.5">
      <c r="A112" s="159" t="s">
        <v>228</v>
      </c>
      <c r="B112" s="160">
        <v>907</v>
      </c>
      <c r="C112" s="161">
        <v>7</v>
      </c>
      <c r="D112" s="161">
        <v>2</v>
      </c>
      <c r="E112" s="146" t="s">
        <v>229</v>
      </c>
      <c r="F112" s="147" t="s">
        <v>227</v>
      </c>
      <c r="G112" s="149">
        <v>719851.8</v>
      </c>
      <c r="H112" s="149">
        <v>679117.1</v>
      </c>
      <c r="I112" s="149">
        <v>662460.1</v>
      </c>
    </row>
    <row r="113" spans="1:9" ht="31.5">
      <c r="A113" s="159" t="s">
        <v>254</v>
      </c>
      <c r="B113" s="160">
        <v>907</v>
      </c>
      <c r="C113" s="161">
        <v>7</v>
      </c>
      <c r="D113" s="161">
        <v>2</v>
      </c>
      <c r="E113" s="146" t="s">
        <v>255</v>
      </c>
      <c r="F113" s="147" t="s">
        <v>227</v>
      </c>
      <c r="G113" s="149">
        <v>719851.8</v>
      </c>
      <c r="H113" s="149">
        <v>679117.1</v>
      </c>
      <c r="I113" s="149">
        <v>662460.1</v>
      </c>
    </row>
    <row r="114" spans="1:9" ht="47.25">
      <c r="A114" s="159" t="s">
        <v>232</v>
      </c>
      <c r="B114" s="160">
        <v>907</v>
      </c>
      <c r="C114" s="161">
        <v>7</v>
      </c>
      <c r="D114" s="161">
        <v>2</v>
      </c>
      <c r="E114" s="146" t="s">
        <v>256</v>
      </c>
      <c r="F114" s="147" t="s">
        <v>227</v>
      </c>
      <c r="G114" s="149">
        <v>1209.5</v>
      </c>
      <c r="H114" s="149">
        <v>1159.5</v>
      </c>
      <c r="I114" s="149">
        <v>1159.5</v>
      </c>
    </row>
    <row r="115" spans="1:9" ht="31.5">
      <c r="A115" s="159" t="s">
        <v>234</v>
      </c>
      <c r="B115" s="160">
        <v>907</v>
      </c>
      <c r="C115" s="161">
        <v>7</v>
      </c>
      <c r="D115" s="161">
        <v>2</v>
      </c>
      <c r="E115" s="146" t="s">
        <v>256</v>
      </c>
      <c r="F115" s="147" t="s">
        <v>235</v>
      </c>
      <c r="G115" s="149">
        <v>1209.5</v>
      </c>
      <c r="H115" s="149">
        <v>1159.5</v>
      </c>
      <c r="I115" s="149">
        <v>1159.5</v>
      </c>
    </row>
    <row r="116" spans="1:9" ht="31.5">
      <c r="A116" s="159" t="s">
        <v>258</v>
      </c>
      <c r="B116" s="160">
        <v>907</v>
      </c>
      <c r="C116" s="161">
        <v>7</v>
      </c>
      <c r="D116" s="161">
        <v>2</v>
      </c>
      <c r="E116" s="146" t="s">
        <v>259</v>
      </c>
      <c r="F116" s="147" t="s">
        <v>227</v>
      </c>
      <c r="G116" s="149">
        <v>6500</v>
      </c>
      <c r="H116" s="149">
        <v>2500</v>
      </c>
      <c r="I116" s="149">
        <v>2500</v>
      </c>
    </row>
    <row r="117" spans="1:9" ht="31.5">
      <c r="A117" s="159" t="s">
        <v>234</v>
      </c>
      <c r="B117" s="160">
        <v>907</v>
      </c>
      <c r="C117" s="161">
        <v>7</v>
      </c>
      <c r="D117" s="161">
        <v>2</v>
      </c>
      <c r="E117" s="146" t="s">
        <v>259</v>
      </c>
      <c r="F117" s="147" t="s">
        <v>235</v>
      </c>
      <c r="G117" s="149">
        <v>6500</v>
      </c>
      <c r="H117" s="149">
        <v>2500</v>
      </c>
      <c r="I117" s="149">
        <v>2500</v>
      </c>
    </row>
    <row r="118" spans="1:9" ht="31.5">
      <c r="A118" s="159" t="s">
        <v>237</v>
      </c>
      <c r="B118" s="160">
        <v>907</v>
      </c>
      <c r="C118" s="161">
        <v>7</v>
      </c>
      <c r="D118" s="161">
        <v>2</v>
      </c>
      <c r="E118" s="146" t="s">
        <v>260</v>
      </c>
      <c r="F118" s="147" t="s">
        <v>227</v>
      </c>
      <c r="G118" s="149">
        <v>211.5</v>
      </c>
      <c r="H118" s="149">
        <v>211.5</v>
      </c>
      <c r="I118" s="149">
        <v>211.5</v>
      </c>
    </row>
    <row r="119" spans="1:9" ht="31.5">
      <c r="A119" s="159" t="s">
        <v>234</v>
      </c>
      <c r="B119" s="160">
        <v>907</v>
      </c>
      <c r="C119" s="161">
        <v>7</v>
      </c>
      <c r="D119" s="161">
        <v>2</v>
      </c>
      <c r="E119" s="146" t="s">
        <v>260</v>
      </c>
      <c r="F119" s="147" t="s">
        <v>235</v>
      </c>
      <c r="G119" s="149">
        <v>211.5</v>
      </c>
      <c r="H119" s="149">
        <v>211.5</v>
      </c>
      <c r="I119" s="149">
        <v>211.5</v>
      </c>
    </row>
    <row r="120" spans="1:9" ht="47.25">
      <c r="A120" s="159" t="s">
        <v>261</v>
      </c>
      <c r="B120" s="160">
        <v>907</v>
      </c>
      <c r="C120" s="161">
        <v>7</v>
      </c>
      <c r="D120" s="161">
        <v>2</v>
      </c>
      <c r="E120" s="146" t="s">
        <v>262</v>
      </c>
      <c r="F120" s="147" t="s">
        <v>227</v>
      </c>
      <c r="G120" s="149">
        <v>8739.7999999999993</v>
      </c>
      <c r="H120" s="149">
        <v>8739.9</v>
      </c>
      <c r="I120" s="149">
        <v>8739.7999999999993</v>
      </c>
    </row>
    <row r="121" spans="1:9" ht="31.5">
      <c r="A121" s="159" t="s">
        <v>234</v>
      </c>
      <c r="B121" s="160">
        <v>907</v>
      </c>
      <c r="C121" s="161">
        <v>7</v>
      </c>
      <c r="D121" s="161">
        <v>2</v>
      </c>
      <c r="E121" s="146" t="s">
        <v>262</v>
      </c>
      <c r="F121" s="147" t="s">
        <v>235</v>
      </c>
      <c r="G121" s="149">
        <v>8736.6</v>
      </c>
      <c r="H121" s="149">
        <v>8736.7000000000007</v>
      </c>
      <c r="I121" s="149">
        <v>8736.6</v>
      </c>
    </row>
    <row r="122" spans="1:9">
      <c r="A122" s="159" t="s">
        <v>244</v>
      </c>
      <c r="B122" s="160">
        <v>907</v>
      </c>
      <c r="C122" s="161">
        <v>7</v>
      </c>
      <c r="D122" s="161">
        <v>2</v>
      </c>
      <c r="E122" s="146" t="s">
        <v>262</v>
      </c>
      <c r="F122" s="147" t="s">
        <v>245</v>
      </c>
      <c r="G122" s="149">
        <v>3.2</v>
      </c>
      <c r="H122" s="149">
        <v>3.2</v>
      </c>
      <c r="I122" s="149">
        <v>3.2</v>
      </c>
    </row>
    <row r="123" spans="1:9" ht="47.25">
      <c r="A123" s="159" t="s">
        <v>263</v>
      </c>
      <c r="B123" s="160">
        <v>907</v>
      </c>
      <c r="C123" s="161">
        <v>7</v>
      </c>
      <c r="D123" s="161">
        <v>2</v>
      </c>
      <c r="E123" s="146" t="s">
        <v>264</v>
      </c>
      <c r="F123" s="147" t="s">
        <v>227</v>
      </c>
      <c r="G123" s="149">
        <v>123</v>
      </c>
      <c r="H123" s="149">
        <v>123</v>
      </c>
      <c r="I123" s="149">
        <v>123</v>
      </c>
    </row>
    <row r="124" spans="1:9" ht="94.5">
      <c r="A124" s="159" t="s">
        <v>248</v>
      </c>
      <c r="B124" s="160">
        <v>907</v>
      </c>
      <c r="C124" s="161">
        <v>7</v>
      </c>
      <c r="D124" s="161">
        <v>2</v>
      </c>
      <c r="E124" s="146" t="s">
        <v>264</v>
      </c>
      <c r="F124" s="147" t="s">
        <v>249</v>
      </c>
      <c r="G124" s="149">
        <v>123</v>
      </c>
      <c r="H124" s="149">
        <v>123</v>
      </c>
      <c r="I124" s="149">
        <v>123</v>
      </c>
    </row>
    <row r="125" spans="1:9" ht="31.5">
      <c r="A125" s="159" t="s">
        <v>265</v>
      </c>
      <c r="B125" s="160">
        <v>907</v>
      </c>
      <c r="C125" s="161">
        <v>7</v>
      </c>
      <c r="D125" s="161">
        <v>2</v>
      </c>
      <c r="E125" s="146" t="s">
        <v>266</v>
      </c>
      <c r="F125" s="147" t="s">
        <v>227</v>
      </c>
      <c r="G125" s="149">
        <v>15</v>
      </c>
      <c r="H125" s="149">
        <v>15</v>
      </c>
      <c r="I125" s="149">
        <v>15</v>
      </c>
    </row>
    <row r="126" spans="1:9" ht="31.5">
      <c r="A126" s="159" t="s">
        <v>234</v>
      </c>
      <c r="B126" s="160">
        <v>907</v>
      </c>
      <c r="C126" s="161">
        <v>7</v>
      </c>
      <c r="D126" s="161">
        <v>2</v>
      </c>
      <c r="E126" s="146" t="s">
        <v>266</v>
      </c>
      <c r="F126" s="147" t="s">
        <v>235</v>
      </c>
      <c r="G126" s="149">
        <v>15</v>
      </c>
      <c r="H126" s="149">
        <v>15</v>
      </c>
      <c r="I126" s="149">
        <v>15</v>
      </c>
    </row>
    <row r="127" spans="1:9" ht="31.5">
      <c r="A127" s="159" t="s">
        <v>267</v>
      </c>
      <c r="B127" s="160">
        <v>907</v>
      </c>
      <c r="C127" s="161">
        <v>7</v>
      </c>
      <c r="D127" s="161">
        <v>2</v>
      </c>
      <c r="E127" s="146" t="s">
        <v>268</v>
      </c>
      <c r="F127" s="147" t="s">
        <v>227</v>
      </c>
      <c r="G127" s="149">
        <v>102.1</v>
      </c>
      <c r="H127" s="149">
        <v>102.1</v>
      </c>
      <c r="I127" s="149">
        <v>102.1</v>
      </c>
    </row>
    <row r="128" spans="1:9" ht="31.5">
      <c r="A128" s="159" t="s">
        <v>234</v>
      </c>
      <c r="B128" s="160">
        <v>907</v>
      </c>
      <c r="C128" s="161">
        <v>7</v>
      </c>
      <c r="D128" s="161">
        <v>2</v>
      </c>
      <c r="E128" s="146" t="s">
        <v>268</v>
      </c>
      <c r="F128" s="147" t="s">
        <v>235</v>
      </c>
      <c r="G128" s="149">
        <v>102.1</v>
      </c>
      <c r="H128" s="149">
        <v>102.1</v>
      </c>
      <c r="I128" s="149">
        <v>102.1</v>
      </c>
    </row>
    <row r="129" spans="1:9" ht="31.5">
      <c r="A129" s="159" t="s">
        <v>242</v>
      </c>
      <c r="B129" s="160">
        <v>907</v>
      </c>
      <c r="C129" s="161">
        <v>7</v>
      </c>
      <c r="D129" s="161">
        <v>2</v>
      </c>
      <c r="E129" s="146" t="s">
        <v>270</v>
      </c>
      <c r="F129" s="147" t="s">
        <v>227</v>
      </c>
      <c r="G129" s="149">
        <v>23675.4</v>
      </c>
      <c r="H129" s="149">
        <v>18958.400000000001</v>
      </c>
      <c r="I129" s="149">
        <v>20755.900000000001</v>
      </c>
    </row>
    <row r="130" spans="1:9" ht="31.5">
      <c r="A130" s="159" t="s">
        <v>234</v>
      </c>
      <c r="B130" s="160">
        <v>907</v>
      </c>
      <c r="C130" s="161">
        <v>7</v>
      </c>
      <c r="D130" s="161">
        <v>2</v>
      </c>
      <c r="E130" s="146" t="s">
        <v>270</v>
      </c>
      <c r="F130" s="147" t="s">
        <v>235</v>
      </c>
      <c r="G130" s="149">
        <v>22290.799999999999</v>
      </c>
      <c r="H130" s="149">
        <v>17573.8</v>
      </c>
      <c r="I130" s="149">
        <v>19371.2</v>
      </c>
    </row>
    <row r="131" spans="1:9">
      <c r="A131" s="159" t="s">
        <v>244</v>
      </c>
      <c r="B131" s="160">
        <v>907</v>
      </c>
      <c r="C131" s="161">
        <v>7</v>
      </c>
      <c r="D131" s="161">
        <v>2</v>
      </c>
      <c r="E131" s="146" t="s">
        <v>270</v>
      </c>
      <c r="F131" s="147" t="s">
        <v>245</v>
      </c>
      <c r="G131" s="149">
        <v>1384.6</v>
      </c>
      <c r="H131" s="149">
        <v>1384.6</v>
      </c>
      <c r="I131" s="149">
        <v>1384.7</v>
      </c>
    </row>
    <row r="132" spans="1:9" ht="140.25" customHeight="1">
      <c r="A132" s="159" t="s">
        <v>271</v>
      </c>
      <c r="B132" s="160">
        <v>907</v>
      </c>
      <c r="C132" s="161">
        <v>7</v>
      </c>
      <c r="D132" s="161">
        <v>2</v>
      </c>
      <c r="E132" s="146" t="s">
        <v>272</v>
      </c>
      <c r="F132" s="147" t="s">
        <v>227</v>
      </c>
      <c r="G132" s="149">
        <v>624161.9</v>
      </c>
      <c r="H132" s="149">
        <v>579838.19999999995</v>
      </c>
      <c r="I132" s="149">
        <v>579838.19999999995</v>
      </c>
    </row>
    <row r="133" spans="1:9" ht="94.5">
      <c r="A133" s="159" t="s">
        <v>248</v>
      </c>
      <c r="B133" s="160">
        <v>907</v>
      </c>
      <c r="C133" s="161">
        <v>7</v>
      </c>
      <c r="D133" s="161">
        <v>2</v>
      </c>
      <c r="E133" s="146" t="s">
        <v>272</v>
      </c>
      <c r="F133" s="147" t="s">
        <v>249</v>
      </c>
      <c r="G133" s="149">
        <v>615455.9</v>
      </c>
      <c r="H133" s="149">
        <v>571132.19999999995</v>
      </c>
      <c r="I133" s="149">
        <v>571132.19999999995</v>
      </c>
    </row>
    <row r="134" spans="1:9" ht="31.5">
      <c r="A134" s="159" t="s">
        <v>234</v>
      </c>
      <c r="B134" s="160">
        <v>907</v>
      </c>
      <c r="C134" s="161">
        <v>7</v>
      </c>
      <c r="D134" s="161">
        <v>2</v>
      </c>
      <c r="E134" s="146" t="s">
        <v>272</v>
      </c>
      <c r="F134" s="147" t="s">
        <v>235</v>
      </c>
      <c r="G134" s="149">
        <v>8706</v>
      </c>
      <c r="H134" s="149">
        <v>8706</v>
      </c>
      <c r="I134" s="149">
        <v>8706</v>
      </c>
    </row>
    <row r="135" spans="1:9" ht="63">
      <c r="A135" s="159" t="s">
        <v>276</v>
      </c>
      <c r="B135" s="160">
        <v>907</v>
      </c>
      <c r="C135" s="161">
        <v>7</v>
      </c>
      <c r="D135" s="161">
        <v>2</v>
      </c>
      <c r="E135" s="146" t="s">
        <v>277</v>
      </c>
      <c r="F135" s="147" t="s">
        <v>227</v>
      </c>
      <c r="G135" s="149">
        <v>466.5</v>
      </c>
      <c r="H135" s="149">
        <v>466.5</v>
      </c>
      <c r="I135" s="149">
        <v>466.5</v>
      </c>
    </row>
    <row r="136" spans="1:9" ht="31.5">
      <c r="A136" s="159" t="s">
        <v>234</v>
      </c>
      <c r="B136" s="160">
        <v>907</v>
      </c>
      <c r="C136" s="161">
        <v>7</v>
      </c>
      <c r="D136" s="161">
        <v>2</v>
      </c>
      <c r="E136" s="146" t="s">
        <v>277</v>
      </c>
      <c r="F136" s="147" t="s">
        <v>235</v>
      </c>
      <c r="G136" s="149">
        <v>239.4</v>
      </c>
      <c r="H136" s="149">
        <v>239.4</v>
      </c>
      <c r="I136" s="149">
        <v>239.4</v>
      </c>
    </row>
    <row r="137" spans="1:9" ht="31.5">
      <c r="A137" s="159" t="s">
        <v>278</v>
      </c>
      <c r="B137" s="160">
        <v>907</v>
      </c>
      <c r="C137" s="161">
        <v>7</v>
      </c>
      <c r="D137" s="161">
        <v>2</v>
      </c>
      <c r="E137" s="146" t="s">
        <v>277</v>
      </c>
      <c r="F137" s="147" t="s">
        <v>279</v>
      </c>
      <c r="G137" s="149">
        <v>227.1</v>
      </c>
      <c r="H137" s="149">
        <v>227.1</v>
      </c>
      <c r="I137" s="149">
        <v>227.1</v>
      </c>
    </row>
    <row r="138" spans="1:9" ht="78.75">
      <c r="A138" s="159" t="s">
        <v>280</v>
      </c>
      <c r="B138" s="160">
        <v>907</v>
      </c>
      <c r="C138" s="161">
        <v>7</v>
      </c>
      <c r="D138" s="161">
        <v>2</v>
      </c>
      <c r="E138" s="146" t="s">
        <v>281</v>
      </c>
      <c r="F138" s="147" t="s">
        <v>227</v>
      </c>
      <c r="G138" s="149">
        <v>26638.1</v>
      </c>
      <c r="H138" s="149">
        <v>26629.9</v>
      </c>
      <c r="I138" s="149">
        <v>25947.5</v>
      </c>
    </row>
    <row r="139" spans="1:9" ht="31.5">
      <c r="A139" s="159" t="s">
        <v>234</v>
      </c>
      <c r="B139" s="160">
        <v>907</v>
      </c>
      <c r="C139" s="161">
        <v>7</v>
      </c>
      <c r="D139" s="161">
        <v>2</v>
      </c>
      <c r="E139" s="146" t="s">
        <v>281</v>
      </c>
      <c r="F139" s="147" t="s">
        <v>235</v>
      </c>
      <c r="G139" s="149">
        <v>26638.1</v>
      </c>
      <c r="H139" s="149">
        <v>26629.9</v>
      </c>
      <c r="I139" s="149">
        <v>25947.5</v>
      </c>
    </row>
    <row r="140" spans="1:9" ht="30.75" customHeight="1">
      <c r="A140" s="159" t="s">
        <v>282</v>
      </c>
      <c r="B140" s="160">
        <v>907</v>
      </c>
      <c r="C140" s="161">
        <v>7</v>
      </c>
      <c r="D140" s="161">
        <v>2</v>
      </c>
      <c r="E140" s="146" t="s">
        <v>283</v>
      </c>
      <c r="F140" s="147" t="s">
        <v>227</v>
      </c>
      <c r="G140" s="149">
        <v>2265.1999999999998</v>
      </c>
      <c r="H140" s="149">
        <v>0</v>
      </c>
      <c r="I140" s="149">
        <v>0</v>
      </c>
    </row>
    <row r="141" spans="1:9" ht="31.5">
      <c r="A141" s="159" t="s">
        <v>234</v>
      </c>
      <c r="B141" s="160">
        <v>907</v>
      </c>
      <c r="C141" s="161">
        <v>7</v>
      </c>
      <c r="D141" s="161">
        <v>2</v>
      </c>
      <c r="E141" s="146" t="s">
        <v>283</v>
      </c>
      <c r="F141" s="147" t="s">
        <v>235</v>
      </c>
      <c r="G141" s="149">
        <v>2265.1999999999998</v>
      </c>
      <c r="H141" s="149">
        <v>0</v>
      </c>
      <c r="I141" s="149">
        <v>0</v>
      </c>
    </row>
    <row r="142" spans="1:9" ht="31.5">
      <c r="A142" s="159" t="s">
        <v>250</v>
      </c>
      <c r="B142" s="160">
        <v>907</v>
      </c>
      <c r="C142" s="161">
        <v>7</v>
      </c>
      <c r="D142" s="161">
        <v>2</v>
      </c>
      <c r="E142" s="146" t="s">
        <v>284</v>
      </c>
      <c r="F142" s="147" t="s">
        <v>227</v>
      </c>
      <c r="G142" s="149">
        <v>7214.4</v>
      </c>
      <c r="H142" s="149">
        <v>18000</v>
      </c>
      <c r="I142" s="149">
        <v>8000</v>
      </c>
    </row>
    <row r="143" spans="1:9" ht="31.5">
      <c r="A143" s="159" t="s">
        <v>234</v>
      </c>
      <c r="B143" s="160">
        <v>907</v>
      </c>
      <c r="C143" s="161">
        <v>7</v>
      </c>
      <c r="D143" s="161">
        <v>2</v>
      </c>
      <c r="E143" s="146" t="s">
        <v>284</v>
      </c>
      <c r="F143" s="147" t="s">
        <v>235</v>
      </c>
      <c r="G143" s="149">
        <v>7214.4</v>
      </c>
      <c r="H143" s="149">
        <v>18000</v>
      </c>
      <c r="I143" s="149">
        <v>8000</v>
      </c>
    </row>
    <row r="144" spans="1:9" ht="63">
      <c r="A144" s="159" t="s">
        <v>285</v>
      </c>
      <c r="B144" s="160">
        <v>907</v>
      </c>
      <c r="C144" s="161">
        <v>7</v>
      </c>
      <c r="D144" s="161">
        <v>2</v>
      </c>
      <c r="E144" s="146" t="s">
        <v>286</v>
      </c>
      <c r="F144" s="147" t="s">
        <v>227</v>
      </c>
      <c r="G144" s="149">
        <v>4400</v>
      </c>
      <c r="H144" s="149">
        <v>0</v>
      </c>
      <c r="I144" s="149">
        <v>0</v>
      </c>
    </row>
    <row r="145" spans="1:9" ht="31.5">
      <c r="A145" s="159" t="s">
        <v>234</v>
      </c>
      <c r="B145" s="160">
        <v>907</v>
      </c>
      <c r="C145" s="161">
        <v>7</v>
      </c>
      <c r="D145" s="161">
        <v>2</v>
      </c>
      <c r="E145" s="146" t="s">
        <v>286</v>
      </c>
      <c r="F145" s="147" t="s">
        <v>235</v>
      </c>
      <c r="G145" s="149">
        <v>4400</v>
      </c>
      <c r="H145" s="149">
        <v>0</v>
      </c>
      <c r="I145" s="149">
        <v>0</v>
      </c>
    </row>
    <row r="146" spans="1:9" ht="78.75">
      <c r="A146" s="159" t="s">
        <v>252</v>
      </c>
      <c r="B146" s="160">
        <v>907</v>
      </c>
      <c r="C146" s="161">
        <v>7</v>
      </c>
      <c r="D146" s="161">
        <v>2</v>
      </c>
      <c r="E146" s="146" t="s">
        <v>287</v>
      </c>
      <c r="F146" s="147" t="s">
        <v>227</v>
      </c>
      <c r="G146" s="149">
        <v>0</v>
      </c>
      <c r="H146" s="149">
        <v>7420</v>
      </c>
      <c r="I146" s="149">
        <v>0</v>
      </c>
    </row>
    <row r="147" spans="1:9" ht="31.5">
      <c r="A147" s="159" t="s">
        <v>234</v>
      </c>
      <c r="B147" s="160">
        <v>907</v>
      </c>
      <c r="C147" s="161">
        <v>7</v>
      </c>
      <c r="D147" s="161">
        <v>2</v>
      </c>
      <c r="E147" s="146" t="s">
        <v>287</v>
      </c>
      <c r="F147" s="147" t="s">
        <v>235</v>
      </c>
      <c r="G147" s="149">
        <v>0</v>
      </c>
      <c r="H147" s="149">
        <v>7420</v>
      </c>
      <c r="I147" s="149">
        <v>0</v>
      </c>
    </row>
    <row r="148" spans="1:9" ht="63">
      <c r="A148" s="159" t="s">
        <v>288</v>
      </c>
      <c r="B148" s="160">
        <v>907</v>
      </c>
      <c r="C148" s="161">
        <v>7</v>
      </c>
      <c r="D148" s="161">
        <v>2</v>
      </c>
      <c r="E148" s="146" t="s">
        <v>289</v>
      </c>
      <c r="F148" s="147" t="s">
        <v>227</v>
      </c>
      <c r="G148" s="149">
        <v>2203.3000000000002</v>
      </c>
      <c r="H148" s="149">
        <v>3325.8</v>
      </c>
      <c r="I148" s="149">
        <v>3321.5</v>
      </c>
    </row>
    <row r="149" spans="1:9" ht="31.5">
      <c r="A149" s="159" t="s">
        <v>234</v>
      </c>
      <c r="B149" s="160">
        <v>907</v>
      </c>
      <c r="C149" s="161">
        <v>7</v>
      </c>
      <c r="D149" s="161">
        <v>2</v>
      </c>
      <c r="E149" s="146" t="s">
        <v>289</v>
      </c>
      <c r="F149" s="147" t="s">
        <v>235</v>
      </c>
      <c r="G149" s="149">
        <v>2203.3000000000002</v>
      </c>
      <c r="H149" s="149">
        <v>3325.8</v>
      </c>
      <c r="I149" s="149">
        <v>3321.5</v>
      </c>
    </row>
    <row r="150" spans="1:9" ht="78.75">
      <c r="A150" s="159" t="s">
        <v>290</v>
      </c>
      <c r="B150" s="160">
        <v>907</v>
      </c>
      <c r="C150" s="161">
        <v>7</v>
      </c>
      <c r="D150" s="161">
        <v>2</v>
      </c>
      <c r="E150" s="146" t="s">
        <v>291</v>
      </c>
      <c r="F150" s="147" t="s">
        <v>227</v>
      </c>
      <c r="G150" s="149">
        <v>11926.1</v>
      </c>
      <c r="H150" s="149">
        <v>11627.3</v>
      </c>
      <c r="I150" s="149">
        <v>11279.6</v>
      </c>
    </row>
    <row r="151" spans="1:9" ht="31.5">
      <c r="A151" s="159" t="s">
        <v>234</v>
      </c>
      <c r="B151" s="160">
        <v>907</v>
      </c>
      <c r="C151" s="161">
        <v>7</v>
      </c>
      <c r="D151" s="161">
        <v>2</v>
      </c>
      <c r="E151" s="146" t="s">
        <v>291</v>
      </c>
      <c r="F151" s="147" t="s">
        <v>235</v>
      </c>
      <c r="G151" s="149">
        <v>11326.1</v>
      </c>
      <c r="H151" s="149">
        <v>11027.3</v>
      </c>
      <c r="I151" s="149">
        <v>10679.6</v>
      </c>
    </row>
    <row r="152" spans="1:9" ht="31.5">
      <c r="A152" s="159" t="s">
        <v>278</v>
      </c>
      <c r="B152" s="160">
        <v>907</v>
      </c>
      <c r="C152" s="161">
        <v>7</v>
      </c>
      <c r="D152" s="161">
        <v>2</v>
      </c>
      <c r="E152" s="146" t="s">
        <v>291</v>
      </c>
      <c r="F152" s="147" t="s">
        <v>279</v>
      </c>
      <c r="G152" s="149">
        <v>600</v>
      </c>
      <c r="H152" s="149">
        <v>600</v>
      </c>
      <c r="I152" s="149">
        <v>600</v>
      </c>
    </row>
    <row r="153" spans="1:9" ht="47.25">
      <c r="A153" s="159" t="s">
        <v>300</v>
      </c>
      <c r="B153" s="160">
        <v>907</v>
      </c>
      <c r="C153" s="161">
        <v>7</v>
      </c>
      <c r="D153" s="161">
        <v>2</v>
      </c>
      <c r="E153" s="146" t="s">
        <v>301</v>
      </c>
      <c r="F153" s="147" t="s">
        <v>227</v>
      </c>
      <c r="G153" s="149">
        <v>9</v>
      </c>
      <c r="H153" s="149">
        <v>9</v>
      </c>
      <c r="I153" s="149">
        <v>9</v>
      </c>
    </row>
    <row r="154" spans="1:9" ht="63">
      <c r="A154" s="159" t="s">
        <v>314</v>
      </c>
      <c r="B154" s="160">
        <v>907</v>
      </c>
      <c r="C154" s="161">
        <v>7</v>
      </c>
      <c r="D154" s="161">
        <v>2</v>
      </c>
      <c r="E154" s="146" t="s">
        <v>315</v>
      </c>
      <c r="F154" s="147" t="s">
        <v>227</v>
      </c>
      <c r="G154" s="149">
        <v>9</v>
      </c>
      <c r="H154" s="149">
        <v>9</v>
      </c>
      <c r="I154" s="149">
        <v>9</v>
      </c>
    </row>
    <row r="155" spans="1:9" ht="78.75">
      <c r="A155" s="159" t="s">
        <v>316</v>
      </c>
      <c r="B155" s="160">
        <v>907</v>
      </c>
      <c r="C155" s="161">
        <v>7</v>
      </c>
      <c r="D155" s="161">
        <v>2</v>
      </c>
      <c r="E155" s="146" t="s">
        <v>317</v>
      </c>
      <c r="F155" s="147" t="s">
        <v>227</v>
      </c>
      <c r="G155" s="149">
        <v>9</v>
      </c>
      <c r="H155" s="149">
        <v>9</v>
      </c>
      <c r="I155" s="149">
        <v>9</v>
      </c>
    </row>
    <row r="156" spans="1:9" ht="31.5">
      <c r="A156" s="159" t="s">
        <v>278</v>
      </c>
      <c r="B156" s="160">
        <v>907</v>
      </c>
      <c r="C156" s="161">
        <v>7</v>
      </c>
      <c r="D156" s="161">
        <v>2</v>
      </c>
      <c r="E156" s="146" t="s">
        <v>317</v>
      </c>
      <c r="F156" s="147" t="s">
        <v>279</v>
      </c>
      <c r="G156" s="149">
        <v>9</v>
      </c>
      <c r="H156" s="149">
        <v>9</v>
      </c>
      <c r="I156" s="149">
        <v>9</v>
      </c>
    </row>
    <row r="157" spans="1:9" ht="63">
      <c r="A157" s="159" t="s">
        <v>363</v>
      </c>
      <c r="B157" s="160">
        <v>907</v>
      </c>
      <c r="C157" s="161">
        <v>7</v>
      </c>
      <c r="D157" s="161">
        <v>2</v>
      </c>
      <c r="E157" s="146" t="s">
        <v>364</v>
      </c>
      <c r="F157" s="147" t="s">
        <v>227</v>
      </c>
      <c r="G157" s="149">
        <v>84.3</v>
      </c>
      <c r="H157" s="149">
        <v>470</v>
      </c>
      <c r="I157" s="149">
        <v>230</v>
      </c>
    </row>
    <row r="158" spans="1:9" ht="61.5" customHeight="1">
      <c r="A158" s="159" t="s">
        <v>394</v>
      </c>
      <c r="B158" s="160">
        <v>907</v>
      </c>
      <c r="C158" s="161">
        <v>7</v>
      </c>
      <c r="D158" s="161">
        <v>2</v>
      </c>
      <c r="E158" s="146" t="s">
        <v>395</v>
      </c>
      <c r="F158" s="147" t="s">
        <v>227</v>
      </c>
      <c r="G158" s="149">
        <v>84.3</v>
      </c>
      <c r="H158" s="149">
        <v>470</v>
      </c>
      <c r="I158" s="149">
        <v>230</v>
      </c>
    </row>
    <row r="159" spans="1:9" ht="63">
      <c r="A159" s="159" t="s">
        <v>396</v>
      </c>
      <c r="B159" s="160">
        <v>907</v>
      </c>
      <c r="C159" s="161">
        <v>7</v>
      </c>
      <c r="D159" s="161">
        <v>2</v>
      </c>
      <c r="E159" s="146" t="s">
        <v>397</v>
      </c>
      <c r="F159" s="147" t="s">
        <v>227</v>
      </c>
      <c r="G159" s="149">
        <v>84.3</v>
      </c>
      <c r="H159" s="149">
        <v>470</v>
      </c>
      <c r="I159" s="149">
        <v>230</v>
      </c>
    </row>
    <row r="160" spans="1:9" ht="78.75">
      <c r="A160" s="159" t="s">
        <v>312</v>
      </c>
      <c r="B160" s="160">
        <v>907</v>
      </c>
      <c r="C160" s="161">
        <v>7</v>
      </c>
      <c r="D160" s="161">
        <v>2</v>
      </c>
      <c r="E160" s="146" t="s">
        <v>398</v>
      </c>
      <c r="F160" s="147" t="s">
        <v>227</v>
      </c>
      <c r="G160" s="149">
        <v>84.3</v>
      </c>
      <c r="H160" s="149">
        <v>470</v>
      </c>
      <c r="I160" s="149">
        <v>230</v>
      </c>
    </row>
    <row r="161" spans="1:9" ht="31.5">
      <c r="A161" s="159" t="s">
        <v>234</v>
      </c>
      <c r="B161" s="160">
        <v>907</v>
      </c>
      <c r="C161" s="161">
        <v>7</v>
      </c>
      <c r="D161" s="161">
        <v>2</v>
      </c>
      <c r="E161" s="146" t="s">
        <v>398</v>
      </c>
      <c r="F161" s="147" t="s">
        <v>235</v>
      </c>
      <c r="G161" s="149">
        <v>84.3</v>
      </c>
      <c r="H161" s="149">
        <v>470</v>
      </c>
      <c r="I161" s="149">
        <v>230</v>
      </c>
    </row>
    <row r="162" spans="1:9">
      <c r="A162" s="159" t="s">
        <v>295</v>
      </c>
      <c r="B162" s="160">
        <v>907</v>
      </c>
      <c r="C162" s="161">
        <v>7</v>
      </c>
      <c r="D162" s="161">
        <v>3</v>
      </c>
      <c r="E162" s="146" t="s">
        <v>227</v>
      </c>
      <c r="F162" s="147" t="s">
        <v>227</v>
      </c>
      <c r="G162" s="149">
        <v>54833.9</v>
      </c>
      <c r="H162" s="149">
        <v>52934</v>
      </c>
      <c r="I162" s="149">
        <v>58416</v>
      </c>
    </row>
    <row r="163" spans="1:9" ht="31.5">
      <c r="A163" s="159" t="s">
        <v>225</v>
      </c>
      <c r="B163" s="160">
        <v>907</v>
      </c>
      <c r="C163" s="161">
        <v>7</v>
      </c>
      <c r="D163" s="161">
        <v>3</v>
      </c>
      <c r="E163" s="146" t="s">
        <v>226</v>
      </c>
      <c r="F163" s="147" t="s">
        <v>227</v>
      </c>
      <c r="G163" s="149">
        <v>54833.9</v>
      </c>
      <c r="H163" s="149">
        <v>52923</v>
      </c>
      <c r="I163" s="149">
        <v>58341.8</v>
      </c>
    </row>
    <row r="164" spans="1:9" ht="31.5">
      <c r="A164" s="159" t="s">
        <v>228</v>
      </c>
      <c r="B164" s="160">
        <v>907</v>
      </c>
      <c r="C164" s="161">
        <v>7</v>
      </c>
      <c r="D164" s="161">
        <v>3</v>
      </c>
      <c r="E164" s="146" t="s">
        <v>229</v>
      </c>
      <c r="F164" s="147" t="s">
        <v>227</v>
      </c>
      <c r="G164" s="149">
        <v>54833.9</v>
      </c>
      <c r="H164" s="149">
        <v>52923</v>
      </c>
      <c r="I164" s="149">
        <v>58341.8</v>
      </c>
    </row>
    <row r="165" spans="1:9" ht="31.5">
      <c r="A165" s="159" t="s">
        <v>292</v>
      </c>
      <c r="B165" s="160">
        <v>907</v>
      </c>
      <c r="C165" s="161">
        <v>7</v>
      </c>
      <c r="D165" s="161">
        <v>3</v>
      </c>
      <c r="E165" s="146" t="s">
        <v>293</v>
      </c>
      <c r="F165" s="147" t="s">
        <v>227</v>
      </c>
      <c r="G165" s="149">
        <v>54833.9</v>
      </c>
      <c r="H165" s="149">
        <v>52923</v>
      </c>
      <c r="I165" s="149">
        <v>58341.8</v>
      </c>
    </row>
    <row r="166" spans="1:9" ht="47.25">
      <c r="A166" s="159" t="s">
        <v>232</v>
      </c>
      <c r="B166" s="160">
        <v>907</v>
      </c>
      <c r="C166" s="161">
        <v>7</v>
      </c>
      <c r="D166" s="161">
        <v>3</v>
      </c>
      <c r="E166" s="146" t="s">
        <v>294</v>
      </c>
      <c r="F166" s="147" t="s">
        <v>227</v>
      </c>
      <c r="G166" s="149">
        <v>109.7</v>
      </c>
      <c r="H166" s="149">
        <v>109.7</v>
      </c>
      <c r="I166" s="149">
        <v>109.6</v>
      </c>
    </row>
    <row r="167" spans="1:9" ht="31.5">
      <c r="A167" s="159" t="s">
        <v>234</v>
      </c>
      <c r="B167" s="160">
        <v>907</v>
      </c>
      <c r="C167" s="161">
        <v>7</v>
      </c>
      <c r="D167" s="161">
        <v>3</v>
      </c>
      <c r="E167" s="146" t="s">
        <v>294</v>
      </c>
      <c r="F167" s="147" t="s">
        <v>235</v>
      </c>
      <c r="G167" s="149">
        <v>109.7</v>
      </c>
      <c r="H167" s="149">
        <v>109.7</v>
      </c>
      <c r="I167" s="149">
        <v>109.6</v>
      </c>
    </row>
    <row r="168" spans="1:9" ht="31.5">
      <c r="A168" s="159" t="s">
        <v>242</v>
      </c>
      <c r="B168" s="160">
        <v>907</v>
      </c>
      <c r="C168" s="161">
        <v>7</v>
      </c>
      <c r="D168" s="161">
        <v>3</v>
      </c>
      <c r="E168" s="146" t="s">
        <v>297</v>
      </c>
      <c r="F168" s="147" t="s">
        <v>227</v>
      </c>
      <c r="G168" s="149">
        <v>1762.1</v>
      </c>
      <c r="H168" s="149">
        <v>1630.1</v>
      </c>
      <c r="I168" s="149">
        <v>1444.3</v>
      </c>
    </row>
    <row r="169" spans="1:9" ht="31.5">
      <c r="A169" s="159" t="s">
        <v>234</v>
      </c>
      <c r="B169" s="160">
        <v>907</v>
      </c>
      <c r="C169" s="161">
        <v>7</v>
      </c>
      <c r="D169" s="161">
        <v>3</v>
      </c>
      <c r="E169" s="146" t="s">
        <v>297</v>
      </c>
      <c r="F169" s="147" t="s">
        <v>235</v>
      </c>
      <c r="G169" s="149">
        <v>1705.6</v>
      </c>
      <c r="H169" s="149">
        <v>1573.6</v>
      </c>
      <c r="I169" s="149">
        <v>1387.8</v>
      </c>
    </row>
    <row r="170" spans="1:9">
      <c r="A170" s="159" t="s">
        <v>244</v>
      </c>
      <c r="B170" s="160">
        <v>907</v>
      </c>
      <c r="C170" s="161">
        <v>7</v>
      </c>
      <c r="D170" s="161">
        <v>3</v>
      </c>
      <c r="E170" s="146" t="s">
        <v>297</v>
      </c>
      <c r="F170" s="147" t="s">
        <v>245</v>
      </c>
      <c r="G170" s="149">
        <v>56.5</v>
      </c>
      <c r="H170" s="149">
        <v>56.5</v>
      </c>
      <c r="I170" s="149">
        <v>56.5</v>
      </c>
    </row>
    <row r="171" spans="1:9" ht="219.75" customHeight="1">
      <c r="A171" s="159" t="s">
        <v>298</v>
      </c>
      <c r="B171" s="160">
        <v>907</v>
      </c>
      <c r="C171" s="161">
        <v>7</v>
      </c>
      <c r="D171" s="161">
        <v>3</v>
      </c>
      <c r="E171" s="146" t="s">
        <v>299</v>
      </c>
      <c r="F171" s="147" t="s">
        <v>227</v>
      </c>
      <c r="G171" s="149">
        <v>52962.1</v>
      </c>
      <c r="H171" s="149">
        <v>51183.199999999997</v>
      </c>
      <c r="I171" s="149">
        <v>56787.9</v>
      </c>
    </row>
    <row r="172" spans="1:9" ht="94.5">
      <c r="A172" s="159" t="s">
        <v>248</v>
      </c>
      <c r="B172" s="160">
        <v>907</v>
      </c>
      <c r="C172" s="161">
        <v>7</v>
      </c>
      <c r="D172" s="161">
        <v>3</v>
      </c>
      <c r="E172" s="146" t="s">
        <v>299</v>
      </c>
      <c r="F172" s="147" t="s">
        <v>249</v>
      </c>
      <c r="G172" s="149">
        <v>52962.1</v>
      </c>
      <c r="H172" s="149">
        <v>51183.199999999997</v>
      </c>
      <c r="I172" s="149">
        <v>56787.9</v>
      </c>
    </row>
    <row r="173" spans="1:9" ht="63">
      <c r="A173" s="159" t="s">
        <v>363</v>
      </c>
      <c r="B173" s="160">
        <v>907</v>
      </c>
      <c r="C173" s="161">
        <v>7</v>
      </c>
      <c r="D173" s="161">
        <v>3</v>
      </c>
      <c r="E173" s="146" t="s">
        <v>364</v>
      </c>
      <c r="F173" s="147" t="s">
        <v>227</v>
      </c>
      <c r="G173" s="149">
        <v>0</v>
      </c>
      <c r="H173" s="149">
        <v>11</v>
      </c>
      <c r="I173" s="149">
        <v>74.2</v>
      </c>
    </row>
    <row r="174" spans="1:9" ht="60.75" customHeight="1">
      <c r="A174" s="159" t="s">
        <v>394</v>
      </c>
      <c r="B174" s="160">
        <v>907</v>
      </c>
      <c r="C174" s="161">
        <v>7</v>
      </c>
      <c r="D174" s="161">
        <v>3</v>
      </c>
      <c r="E174" s="146" t="s">
        <v>395</v>
      </c>
      <c r="F174" s="147" t="s">
        <v>227</v>
      </c>
      <c r="G174" s="149">
        <v>0</v>
      </c>
      <c r="H174" s="149">
        <v>11</v>
      </c>
      <c r="I174" s="149">
        <v>74.2</v>
      </c>
    </row>
    <row r="175" spans="1:9" ht="63">
      <c r="A175" s="159" t="s">
        <v>396</v>
      </c>
      <c r="B175" s="160">
        <v>907</v>
      </c>
      <c r="C175" s="161">
        <v>7</v>
      </c>
      <c r="D175" s="161">
        <v>3</v>
      </c>
      <c r="E175" s="146" t="s">
        <v>397</v>
      </c>
      <c r="F175" s="147" t="s">
        <v>227</v>
      </c>
      <c r="G175" s="149">
        <v>0</v>
      </c>
      <c r="H175" s="149">
        <v>11</v>
      </c>
      <c r="I175" s="149">
        <v>74.2</v>
      </c>
    </row>
    <row r="176" spans="1:9" ht="78.75">
      <c r="A176" s="159" t="s">
        <v>312</v>
      </c>
      <c r="B176" s="160">
        <v>907</v>
      </c>
      <c r="C176" s="161">
        <v>7</v>
      </c>
      <c r="D176" s="161">
        <v>3</v>
      </c>
      <c r="E176" s="146" t="s">
        <v>398</v>
      </c>
      <c r="F176" s="147" t="s">
        <v>227</v>
      </c>
      <c r="G176" s="149">
        <v>0</v>
      </c>
      <c r="H176" s="149">
        <v>11</v>
      </c>
      <c r="I176" s="149">
        <v>74.2</v>
      </c>
    </row>
    <row r="177" spans="1:9" ht="31.5">
      <c r="A177" s="159" t="s">
        <v>234</v>
      </c>
      <c r="B177" s="160">
        <v>907</v>
      </c>
      <c r="C177" s="161">
        <v>7</v>
      </c>
      <c r="D177" s="161">
        <v>3</v>
      </c>
      <c r="E177" s="146" t="s">
        <v>398</v>
      </c>
      <c r="F177" s="147" t="s">
        <v>235</v>
      </c>
      <c r="G177" s="149">
        <v>0</v>
      </c>
      <c r="H177" s="149">
        <v>11</v>
      </c>
      <c r="I177" s="149">
        <v>74.2</v>
      </c>
    </row>
    <row r="178" spans="1:9" ht="47.25">
      <c r="A178" s="159" t="s">
        <v>241</v>
      </c>
      <c r="B178" s="160">
        <v>907</v>
      </c>
      <c r="C178" s="161">
        <v>7</v>
      </c>
      <c r="D178" s="161">
        <v>5</v>
      </c>
      <c r="E178" s="146" t="s">
        <v>227</v>
      </c>
      <c r="F178" s="147" t="s">
        <v>227</v>
      </c>
      <c r="G178" s="149">
        <v>213</v>
      </c>
      <c r="H178" s="149">
        <v>206</v>
      </c>
      <c r="I178" s="149">
        <v>206</v>
      </c>
    </row>
    <row r="179" spans="1:9" ht="31.5">
      <c r="A179" s="159" t="s">
        <v>225</v>
      </c>
      <c r="B179" s="160">
        <v>907</v>
      </c>
      <c r="C179" s="161">
        <v>7</v>
      </c>
      <c r="D179" s="161">
        <v>5</v>
      </c>
      <c r="E179" s="146" t="s">
        <v>226</v>
      </c>
      <c r="F179" s="147" t="s">
        <v>227</v>
      </c>
      <c r="G179" s="149">
        <v>213</v>
      </c>
      <c r="H179" s="149">
        <v>206</v>
      </c>
      <c r="I179" s="149">
        <v>206</v>
      </c>
    </row>
    <row r="180" spans="1:9" ht="31.5">
      <c r="A180" s="159" t="s">
        <v>228</v>
      </c>
      <c r="B180" s="160">
        <v>907</v>
      </c>
      <c r="C180" s="161">
        <v>7</v>
      </c>
      <c r="D180" s="161">
        <v>5</v>
      </c>
      <c r="E180" s="146" t="s">
        <v>229</v>
      </c>
      <c r="F180" s="147" t="s">
        <v>227</v>
      </c>
      <c r="G180" s="149">
        <v>206</v>
      </c>
      <c r="H180" s="149">
        <v>206</v>
      </c>
      <c r="I180" s="149">
        <v>206</v>
      </c>
    </row>
    <row r="181" spans="1:9" ht="31.5">
      <c r="A181" s="159" t="s">
        <v>230</v>
      </c>
      <c r="B181" s="160">
        <v>907</v>
      </c>
      <c r="C181" s="161">
        <v>7</v>
      </c>
      <c r="D181" s="161">
        <v>5</v>
      </c>
      <c r="E181" s="146" t="s">
        <v>231</v>
      </c>
      <c r="F181" s="147" t="s">
        <v>227</v>
      </c>
      <c r="G181" s="149">
        <v>94.8</v>
      </c>
      <c r="H181" s="149">
        <v>94.8</v>
      </c>
      <c r="I181" s="149">
        <v>94.8</v>
      </c>
    </row>
    <row r="182" spans="1:9" ht="31.5">
      <c r="A182" s="159" t="s">
        <v>239</v>
      </c>
      <c r="B182" s="160">
        <v>907</v>
      </c>
      <c r="C182" s="161">
        <v>7</v>
      </c>
      <c r="D182" s="161">
        <v>5</v>
      </c>
      <c r="E182" s="146" t="s">
        <v>240</v>
      </c>
      <c r="F182" s="147" t="s">
        <v>227</v>
      </c>
      <c r="G182" s="149">
        <v>94.8</v>
      </c>
      <c r="H182" s="149">
        <v>94.8</v>
      </c>
      <c r="I182" s="149">
        <v>94.8</v>
      </c>
    </row>
    <row r="183" spans="1:9" ht="31.5">
      <c r="A183" s="159" t="s">
        <v>234</v>
      </c>
      <c r="B183" s="160">
        <v>907</v>
      </c>
      <c r="C183" s="161">
        <v>7</v>
      </c>
      <c r="D183" s="161">
        <v>5</v>
      </c>
      <c r="E183" s="146" t="s">
        <v>240</v>
      </c>
      <c r="F183" s="147" t="s">
        <v>235</v>
      </c>
      <c r="G183" s="149">
        <v>94.8</v>
      </c>
      <c r="H183" s="149">
        <v>94.8</v>
      </c>
      <c r="I183" s="149">
        <v>94.8</v>
      </c>
    </row>
    <row r="184" spans="1:9" ht="31.5">
      <c r="A184" s="159" t="s">
        <v>254</v>
      </c>
      <c r="B184" s="160">
        <v>907</v>
      </c>
      <c r="C184" s="161">
        <v>7</v>
      </c>
      <c r="D184" s="161">
        <v>5</v>
      </c>
      <c r="E184" s="146" t="s">
        <v>255</v>
      </c>
      <c r="F184" s="147" t="s">
        <v>227</v>
      </c>
      <c r="G184" s="149">
        <v>104.7</v>
      </c>
      <c r="H184" s="149">
        <v>104.7</v>
      </c>
      <c r="I184" s="149">
        <v>104.7</v>
      </c>
    </row>
    <row r="185" spans="1:9" ht="31.5">
      <c r="A185" s="159" t="s">
        <v>239</v>
      </c>
      <c r="B185" s="160">
        <v>907</v>
      </c>
      <c r="C185" s="161">
        <v>7</v>
      </c>
      <c r="D185" s="161">
        <v>5</v>
      </c>
      <c r="E185" s="146" t="s">
        <v>269</v>
      </c>
      <c r="F185" s="147" t="s">
        <v>227</v>
      </c>
      <c r="G185" s="149">
        <v>104.7</v>
      </c>
      <c r="H185" s="149">
        <v>104.7</v>
      </c>
      <c r="I185" s="149">
        <v>104.7</v>
      </c>
    </row>
    <row r="186" spans="1:9" ht="31.5">
      <c r="A186" s="159" t="s">
        <v>234</v>
      </c>
      <c r="B186" s="160">
        <v>907</v>
      </c>
      <c r="C186" s="161">
        <v>7</v>
      </c>
      <c r="D186" s="161">
        <v>5</v>
      </c>
      <c r="E186" s="146" t="s">
        <v>269</v>
      </c>
      <c r="F186" s="147" t="s">
        <v>235</v>
      </c>
      <c r="G186" s="149">
        <v>104.7</v>
      </c>
      <c r="H186" s="149">
        <v>104.7</v>
      </c>
      <c r="I186" s="149">
        <v>104.7</v>
      </c>
    </row>
    <row r="187" spans="1:9" ht="31.5">
      <c r="A187" s="159" t="s">
        <v>292</v>
      </c>
      <c r="B187" s="160">
        <v>907</v>
      </c>
      <c r="C187" s="161">
        <v>7</v>
      </c>
      <c r="D187" s="161">
        <v>5</v>
      </c>
      <c r="E187" s="146" t="s">
        <v>293</v>
      </c>
      <c r="F187" s="147" t="s">
        <v>227</v>
      </c>
      <c r="G187" s="149">
        <v>6.5</v>
      </c>
      <c r="H187" s="149">
        <v>6.5</v>
      </c>
      <c r="I187" s="149">
        <v>6.5</v>
      </c>
    </row>
    <row r="188" spans="1:9" ht="31.5">
      <c r="A188" s="159" t="s">
        <v>239</v>
      </c>
      <c r="B188" s="160">
        <v>907</v>
      </c>
      <c r="C188" s="161">
        <v>7</v>
      </c>
      <c r="D188" s="161">
        <v>5</v>
      </c>
      <c r="E188" s="146" t="s">
        <v>296</v>
      </c>
      <c r="F188" s="147" t="s">
        <v>227</v>
      </c>
      <c r="G188" s="149">
        <v>6.5</v>
      </c>
      <c r="H188" s="149">
        <v>6.5</v>
      </c>
      <c r="I188" s="149">
        <v>6.5</v>
      </c>
    </row>
    <row r="189" spans="1:9" ht="31.5">
      <c r="A189" s="159" t="s">
        <v>234</v>
      </c>
      <c r="B189" s="160">
        <v>907</v>
      </c>
      <c r="C189" s="161">
        <v>7</v>
      </c>
      <c r="D189" s="161">
        <v>5</v>
      </c>
      <c r="E189" s="146" t="s">
        <v>296</v>
      </c>
      <c r="F189" s="147" t="s">
        <v>235</v>
      </c>
      <c r="G189" s="149">
        <v>6.5</v>
      </c>
      <c r="H189" s="149">
        <v>6.5</v>
      </c>
      <c r="I189" s="149">
        <v>6.5</v>
      </c>
    </row>
    <row r="190" spans="1:9" ht="47.25">
      <c r="A190" s="159" t="s">
        <v>300</v>
      </c>
      <c r="B190" s="160">
        <v>907</v>
      </c>
      <c r="C190" s="161">
        <v>7</v>
      </c>
      <c r="D190" s="161">
        <v>5</v>
      </c>
      <c r="E190" s="146" t="s">
        <v>301</v>
      </c>
      <c r="F190" s="147" t="s">
        <v>227</v>
      </c>
      <c r="G190" s="149">
        <v>7</v>
      </c>
      <c r="H190" s="149">
        <v>0</v>
      </c>
      <c r="I190" s="149">
        <v>0</v>
      </c>
    </row>
    <row r="191" spans="1:9" ht="31.5">
      <c r="A191" s="159" t="s">
        <v>302</v>
      </c>
      <c r="B191" s="160">
        <v>907</v>
      </c>
      <c r="C191" s="161">
        <v>7</v>
      </c>
      <c r="D191" s="161">
        <v>5</v>
      </c>
      <c r="E191" s="146" t="s">
        <v>303</v>
      </c>
      <c r="F191" s="147" t="s">
        <v>227</v>
      </c>
      <c r="G191" s="149">
        <v>7</v>
      </c>
      <c r="H191" s="149">
        <v>0</v>
      </c>
      <c r="I191" s="149">
        <v>0</v>
      </c>
    </row>
    <row r="192" spans="1:9" ht="31.5">
      <c r="A192" s="159" t="s">
        <v>239</v>
      </c>
      <c r="B192" s="160">
        <v>907</v>
      </c>
      <c r="C192" s="161">
        <v>7</v>
      </c>
      <c r="D192" s="161">
        <v>5</v>
      </c>
      <c r="E192" s="146" t="s">
        <v>304</v>
      </c>
      <c r="F192" s="147" t="s">
        <v>227</v>
      </c>
      <c r="G192" s="149">
        <v>7</v>
      </c>
      <c r="H192" s="149">
        <v>0</v>
      </c>
      <c r="I192" s="149">
        <v>0</v>
      </c>
    </row>
    <row r="193" spans="1:9" ht="31.5">
      <c r="A193" s="159" t="s">
        <v>234</v>
      </c>
      <c r="B193" s="160">
        <v>907</v>
      </c>
      <c r="C193" s="161">
        <v>7</v>
      </c>
      <c r="D193" s="161">
        <v>5</v>
      </c>
      <c r="E193" s="146" t="s">
        <v>304</v>
      </c>
      <c r="F193" s="147" t="s">
        <v>235</v>
      </c>
      <c r="G193" s="149">
        <v>7</v>
      </c>
      <c r="H193" s="149">
        <v>0</v>
      </c>
      <c r="I193" s="149">
        <v>0</v>
      </c>
    </row>
    <row r="194" spans="1:9">
      <c r="A194" s="159" t="s">
        <v>307</v>
      </c>
      <c r="B194" s="160">
        <v>907</v>
      </c>
      <c r="C194" s="161">
        <v>7</v>
      </c>
      <c r="D194" s="161">
        <v>9</v>
      </c>
      <c r="E194" s="146" t="s">
        <v>227</v>
      </c>
      <c r="F194" s="147" t="s">
        <v>227</v>
      </c>
      <c r="G194" s="149">
        <v>19484.400000000001</v>
      </c>
      <c r="H194" s="149">
        <v>20878.900000000001</v>
      </c>
      <c r="I194" s="149">
        <v>22654.1</v>
      </c>
    </row>
    <row r="195" spans="1:9" ht="31.5">
      <c r="A195" s="159" t="s">
        <v>225</v>
      </c>
      <c r="B195" s="160">
        <v>907</v>
      </c>
      <c r="C195" s="161">
        <v>7</v>
      </c>
      <c r="D195" s="161">
        <v>9</v>
      </c>
      <c r="E195" s="146" t="s">
        <v>226</v>
      </c>
      <c r="F195" s="147" t="s">
        <v>227</v>
      </c>
      <c r="G195" s="149">
        <v>19446.400000000001</v>
      </c>
      <c r="H195" s="149">
        <v>20841.5</v>
      </c>
      <c r="I195" s="149">
        <v>22616.7</v>
      </c>
    </row>
    <row r="196" spans="1:9" ht="47.25">
      <c r="A196" s="159" t="s">
        <v>300</v>
      </c>
      <c r="B196" s="160">
        <v>907</v>
      </c>
      <c r="C196" s="161">
        <v>7</v>
      </c>
      <c r="D196" s="161">
        <v>9</v>
      </c>
      <c r="E196" s="146" t="s">
        <v>301</v>
      </c>
      <c r="F196" s="147" t="s">
        <v>227</v>
      </c>
      <c r="G196" s="149">
        <v>19446.400000000001</v>
      </c>
      <c r="H196" s="149">
        <v>20841.5</v>
      </c>
      <c r="I196" s="149">
        <v>22616.7</v>
      </c>
    </row>
    <row r="197" spans="1:9" ht="31.5">
      <c r="A197" s="159" t="s">
        <v>302</v>
      </c>
      <c r="B197" s="160">
        <v>907</v>
      </c>
      <c r="C197" s="161">
        <v>7</v>
      </c>
      <c r="D197" s="161">
        <v>9</v>
      </c>
      <c r="E197" s="146" t="s">
        <v>303</v>
      </c>
      <c r="F197" s="147" t="s">
        <v>227</v>
      </c>
      <c r="G197" s="149">
        <v>15263.1</v>
      </c>
      <c r="H197" s="149">
        <v>16648.2</v>
      </c>
      <c r="I197" s="149">
        <v>18435.400000000001</v>
      </c>
    </row>
    <row r="198" spans="1:9" ht="31.5">
      <c r="A198" s="159" t="s">
        <v>305</v>
      </c>
      <c r="B198" s="160">
        <v>907</v>
      </c>
      <c r="C198" s="161">
        <v>7</v>
      </c>
      <c r="D198" s="161">
        <v>9</v>
      </c>
      <c r="E198" s="146" t="s">
        <v>306</v>
      </c>
      <c r="F198" s="147" t="s">
        <v>227</v>
      </c>
      <c r="G198" s="149">
        <v>356.2</v>
      </c>
      <c r="H198" s="149">
        <v>356.2</v>
      </c>
      <c r="I198" s="149">
        <v>364.2</v>
      </c>
    </row>
    <row r="199" spans="1:9" ht="31.5">
      <c r="A199" s="159" t="s">
        <v>234</v>
      </c>
      <c r="B199" s="160">
        <v>907</v>
      </c>
      <c r="C199" s="161">
        <v>7</v>
      </c>
      <c r="D199" s="161">
        <v>9</v>
      </c>
      <c r="E199" s="146" t="s">
        <v>306</v>
      </c>
      <c r="F199" s="147" t="s">
        <v>235</v>
      </c>
      <c r="G199" s="149">
        <v>353.6</v>
      </c>
      <c r="H199" s="149">
        <v>353.6</v>
      </c>
      <c r="I199" s="149">
        <v>361.6</v>
      </c>
    </row>
    <row r="200" spans="1:9">
      <c r="A200" s="159" t="s">
        <v>244</v>
      </c>
      <c r="B200" s="160">
        <v>907</v>
      </c>
      <c r="C200" s="161">
        <v>7</v>
      </c>
      <c r="D200" s="161">
        <v>9</v>
      </c>
      <c r="E200" s="146" t="s">
        <v>306</v>
      </c>
      <c r="F200" s="147" t="s">
        <v>245</v>
      </c>
      <c r="G200" s="149">
        <v>2.6</v>
      </c>
      <c r="H200" s="149">
        <v>2.6</v>
      </c>
      <c r="I200" s="149">
        <v>2.6</v>
      </c>
    </row>
    <row r="201" spans="1:9" ht="31.5">
      <c r="A201" s="159" t="s">
        <v>242</v>
      </c>
      <c r="B201" s="160">
        <v>907</v>
      </c>
      <c r="C201" s="161">
        <v>7</v>
      </c>
      <c r="D201" s="161">
        <v>9</v>
      </c>
      <c r="E201" s="146" t="s">
        <v>308</v>
      </c>
      <c r="F201" s="147" t="s">
        <v>227</v>
      </c>
      <c r="G201" s="149">
        <v>81.5</v>
      </c>
      <c r="H201" s="149">
        <v>31.5</v>
      </c>
      <c r="I201" s="149">
        <v>31.5</v>
      </c>
    </row>
    <row r="202" spans="1:9" ht="31.5">
      <c r="A202" s="159" t="s">
        <v>234</v>
      </c>
      <c r="B202" s="160">
        <v>907</v>
      </c>
      <c r="C202" s="161">
        <v>7</v>
      </c>
      <c r="D202" s="161">
        <v>9</v>
      </c>
      <c r="E202" s="146" t="s">
        <v>308</v>
      </c>
      <c r="F202" s="147" t="s">
        <v>235</v>
      </c>
      <c r="G202" s="149">
        <v>81.5</v>
      </c>
      <c r="H202" s="149">
        <v>31.5</v>
      </c>
      <c r="I202" s="149">
        <v>31.5</v>
      </c>
    </row>
    <row r="203" spans="1:9" ht="220.5" customHeight="1">
      <c r="A203" s="159" t="s">
        <v>298</v>
      </c>
      <c r="B203" s="160">
        <v>907</v>
      </c>
      <c r="C203" s="161">
        <v>7</v>
      </c>
      <c r="D203" s="161">
        <v>9</v>
      </c>
      <c r="E203" s="146" t="s">
        <v>309</v>
      </c>
      <c r="F203" s="147" t="s">
        <v>227</v>
      </c>
      <c r="G203" s="149">
        <v>14825.4</v>
      </c>
      <c r="H203" s="149">
        <v>16260.5</v>
      </c>
      <c r="I203" s="149">
        <v>18039.7</v>
      </c>
    </row>
    <row r="204" spans="1:9" ht="94.5">
      <c r="A204" s="159" t="s">
        <v>248</v>
      </c>
      <c r="B204" s="160">
        <v>907</v>
      </c>
      <c r="C204" s="161">
        <v>7</v>
      </c>
      <c r="D204" s="161">
        <v>9</v>
      </c>
      <c r="E204" s="146" t="s">
        <v>309</v>
      </c>
      <c r="F204" s="147" t="s">
        <v>249</v>
      </c>
      <c r="G204" s="149">
        <v>14825.4</v>
      </c>
      <c r="H204" s="149">
        <v>16260.5</v>
      </c>
      <c r="I204" s="149">
        <v>18039.7</v>
      </c>
    </row>
    <row r="205" spans="1:9" ht="47.25">
      <c r="A205" s="159" t="s">
        <v>310</v>
      </c>
      <c r="B205" s="160">
        <v>907</v>
      </c>
      <c r="C205" s="161">
        <v>7</v>
      </c>
      <c r="D205" s="161">
        <v>9</v>
      </c>
      <c r="E205" s="146" t="s">
        <v>311</v>
      </c>
      <c r="F205" s="147" t="s">
        <v>227</v>
      </c>
      <c r="G205" s="149">
        <v>20</v>
      </c>
      <c r="H205" s="149">
        <v>30</v>
      </c>
      <c r="I205" s="149">
        <v>18</v>
      </c>
    </row>
    <row r="206" spans="1:9" ht="78.75">
      <c r="A206" s="159" t="s">
        <v>312</v>
      </c>
      <c r="B206" s="160">
        <v>907</v>
      </c>
      <c r="C206" s="161">
        <v>7</v>
      </c>
      <c r="D206" s="161">
        <v>9</v>
      </c>
      <c r="E206" s="146" t="s">
        <v>313</v>
      </c>
      <c r="F206" s="147" t="s">
        <v>227</v>
      </c>
      <c r="G206" s="149">
        <v>20</v>
      </c>
      <c r="H206" s="149">
        <v>30</v>
      </c>
      <c r="I206" s="149">
        <v>18</v>
      </c>
    </row>
    <row r="207" spans="1:9" ht="31.5">
      <c r="A207" s="159" t="s">
        <v>234</v>
      </c>
      <c r="B207" s="160">
        <v>907</v>
      </c>
      <c r="C207" s="161">
        <v>7</v>
      </c>
      <c r="D207" s="161">
        <v>9</v>
      </c>
      <c r="E207" s="146" t="s">
        <v>313</v>
      </c>
      <c r="F207" s="147" t="s">
        <v>235</v>
      </c>
      <c r="G207" s="149">
        <v>20</v>
      </c>
      <c r="H207" s="149">
        <v>30</v>
      </c>
      <c r="I207" s="149">
        <v>18</v>
      </c>
    </row>
    <row r="208" spans="1:9" ht="63">
      <c r="A208" s="159" t="s">
        <v>314</v>
      </c>
      <c r="B208" s="160">
        <v>907</v>
      </c>
      <c r="C208" s="161">
        <v>7</v>
      </c>
      <c r="D208" s="161">
        <v>9</v>
      </c>
      <c r="E208" s="146" t="s">
        <v>315</v>
      </c>
      <c r="F208" s="147" t="s">
        <v>227</v>
      </c>
      <c r="G208" s="149">
        <v>957</v>
      </c>
      <c r="H208" s="149">
        <v>957</v>
      </c>
      <c r="I208" s="149">
        <v>957</v>
      </c>
    </row>
    <row r="209" spans="1:9" ht="78.75">
      <c r="A209" s="159" t="s">
        <v>316</v>
      </c>
      <c r="B209" s="160">
        <v>907</v>
      </c>
      <c r="C209" s="161">
        <v>7</v>
      </c>
      <c r="D209" s="161">
        <v>9</v>
      </c>
      <c r="E209" s="146" t="s">
        <v>317</v>
      </c>
      <c r="F209" s="147" t="s">
        <v>227</v>
      </c>
      <c r="G209" s="149">
        <v>957</v>
      </c>
      <c r="H209" s="149">
        <v>957</v>
      </c>
      <c r="I209" s="149">
        <v>957</v>
      </c>
    </row>
    <row r="210" spans="1:9" ht="31.5">
      <c r="A210" s="159" t="s">
        <v>234</v>
      </c>
      <c r="B210" s="160">
        <v>907</v>
      </c>
      <c r="C210" s="161">
        <v>7</v>
      </c>
      <c r="D210" s="161">
        <v>9</v>
      </c>
      <c r="E210" s="146" t="s">
        <v>317</v>
      </c>
      <c r="F210" s="147" t="s">
        <v>235</v>
      </c>
      <c r="G210" s="149">
        <v>942</v>
      </c>
      <c r="H210" s="149">
        <v>942</v>
      </c>
      <c r="I210" s="149">
        <v>942</v>
      </c>
    </row>
    <row r="211" spans="1:9" ht="31.5">
      <c r="A211" s="159" t="s">
        <v>278</v>
      </c>
      <c r="B211" s="160">
        <v>907</v>
      </c>
      <c r="C211" s="161">
        <v>7</v>
      </c>
      <c r="D211" s="161">
        <v>9</v>
      </c>
      <c r="E211" s="146" t="s">
        <v>317</v>
      </c>
      <c r="F211" s="147" t="s">
        <v>279</v>
      </c>
      <c r="G211" s="149">
        <v>15</v>
      </c>
      <c r="H211" s="149">
        <v>15</v>
      </c>
      <c r="I211" s="149">
        <v>15</v>
      </c>
    </row>
    <row r="212" spans="1:9" ht="31.5">
      <c r="A212" s="159" t="s">
        <v>318</v>
      </c>
      <c r="B212" s="160">
        <v>907</v>
      </c>
      <c r="C212" s="161">
        <v>7</v>
      </c>
      <c r="D212" s="161">
        <v>9</v>
      </c>
      <c r="E212" s="146" t="s">
        <v>319</v>
      </c>
      <c r="F212" s="147" t="s">
        <v>227</v>
      </c>
      <c r="G212" s="149">
        <v>3206.3</v>
      </c>
      <c r="H212" s="149">
        <v>3206.3</v>
      </c>
      <c r="I212" s="149">
        <v>3206.3</v>
      </c>
    </row>
    <row r="213" spans="1:9" ht="31.5">
      <c r="A213" s="159" t="s">
        <v>237</v>
      </c>
      <c r="B213" s="160">
        <v>907</v>
      </c>
      <c r="C213" s="161">
        <v>7</v>
      </c>
      <c r="D213" s="161">
        <v>9</v>
      </c>
      <c r="E213" s="146" t="s">
        <v>320</v>
      </c>
      <c r="F213" s="147" t="s">
        <v>227</v>
      </c>
      <c r="G213" s="149">
        <v>136.19999999999999</v>
      </c>
      <c r="H213" s="149">
        <v>136.19999999999999</v>
      </c>
      <c r="I213" s="149">
        <v>136.19999999999999</v>
      </c>
    </row>
    <row r="214" spans="1:9" ht="31.5">
      <c r="A214" s="159" t="s">
        <v>234</v>
      </c>
      <c r="B214" s="160">
        <v>907</v>
      </c>
      <c r="C214" s="161">
        <v>7</v>
      </c>
      <c r="D214" s="161">
        <v>9</v>
      </c>
      <c r="E214" s="146" t="s">
        <v>320</v>
      </c>
      <c r="F214" s="147" t="s">
        <v>235</v>
      </c>
      <c r="G214" s="149">
        <v>136.19999999999999</v>
      </c>
      <c r="H214" s="149">
        <v>136.19999999999999</v>
      </c>
      <c r="I214" s="149">
        <v>136.19999999999999</v>
      </c>
    </row>
    <row r="215" spans="1:9" ht="110.25">
      <c r="A215" s="159" t="s">
        <v>321</v>
      </c>
      <c r="B215" s="160">
        <v>907</v>
      </c>
      <c r="C215" s="161">
        <v>7</v>
      </c>
      <c r="D215" s="161">
        <v>9</v>
      </c>
      <c r="E215" s="146" t="s">
        <v>322</v>
      </c>
      <c r="F215" s="147" t="s">
        <v>227</v>
      </c>
      <c r="G215" s="149">
        <v>3070.1</v>
      </c>
      <c r="H215" s="149">
        <v>3070.1</v>
      </c>
      <c r="I215" s="149">
        <v>3070.1</v>
      </c>
    </row>
    <row r="216" spans="1:9" ht="31.5">
      <c r="A216" s="159" t="s">
        <v>234</v>
      </c>
      <c r="B216" s="160">
        <v>907</v>
      </c>
      <c r="C216" s="161">
        <v>7</v>
      </c>
      <c r="D216" s="161">
        <v>9</v>
      </c>
      <c r="E216" s="146" t="s">
        <v>322</v>
      </c>
      <c r="F216" s="147" t="s">
        <v>235</v>
      </c>
      <c r="G216" s="149">
        <v>3070.1</v>
      </c>
      <c r="H216" s="149">
        <v>3070.1</v>
      </c>
      <c r="I216" s="149">
        <v>3070.1</v>
      </c>
    </row>
    <row r="217" spans="1:9" ht="63">
      <c r="A217" s="159" t="s">
        <v>363</v>
      </c>
      <c r="B217" s="160">
        <v>907</v>
      </c>
      <c r="C217" s="161">
        <v>7</v>
      </c>
      <c r="D217" s="161">
        <v>9</v>
      </c>
      <c r="E217" s="146" t="s">
        <v>364</v>
      </c>
      <c r="F217" s="147" t="s">
        <v>227</v>
      </c>
      <c r="G217" s="149">
        <v>0.7</v>
      </c>
      <c r="H217" s="149">
        <v>0</v>
      </c>
      <c r="I217" s="149">
        <v>0</v>
      </c>
    </row>
    <row r="218" spans="1:9" ht="62.25" customHeight="1">
      <c r="A218" s="159" t="s">
        <v>394</v>
      </c>
      <c r="B218" s="160">
        <v>907</v>
      </c>
      <c r="C218" s="161">
        <v>7</v>
      </c>
      <c r="D218" s="161">
        <v>9</v>
      </c>
      <c r="E218" s="146" t="s">
        <v>395</v>
      </c>
      <c r="F218" s="147" t="s">
        <v>227</v>
      </c>
      <c r="G218" s="149">
        <v>0.7</v>
      </c>
      <c r="H218" s="149">
        <v>0</v>
      </c>
      <c r="I218" s="149">
        <v>0</v>
      </c>
    </row>
    <row r="219" spans="1:9" ht="63">
      <c r="A219" s="159" t="s">
        <v>396</v>
      </c>
      <c r="B219" s="160">
        <v>907</v>
      </c>
      <c r="C219" s="161">
        <v>7</v>
      </c>
      <c r="D219" s="161">
        <v>9</v>
      </c>
      <c r="E219" s="146" t="s">
        <v>397</v>
      </c>
      <c r="F219" s="147" t="s">
        <v>227</v>
      </c>
      <c r="G219" s="149">
        <v>0.7</v>
      </c>
      <c r="H219" s="149">
        <v>0</v>
      </c>
      <c r="I219" s="149">
        <v>0</v>
      </c>
    </row>
    <row r="220" spans="1:9" ht="78.75">
      <c r="A220" s="159" t="s">
        <v>312</v>
      </c>
      <c r="B220" s="160">
        <v>907</v>
      </c>
      <c r="C220" s="161">
        <v>7</v>
      </c>
      <c r="D220" s="161">
        <v>9</v>
      </c>
      <c r="E220" s="146" t="s">
        <v>398</v>
      </c>
      <c r="F220" s="147" t="s">
        <v>227</v>
      </c>
      <c r="G220" s="149">
        <v>0.7</v>
      </c>
      <c r="H220" s="149">
        <v>0</v>
      </c>
      <c r="I220" s="149">
        <v>0</v>
      </c>
    </row>
    <row r="221" spans="1:9" ht="31.5">
      <c r="A221" s="159" t="s">
        <v>234</v>
      </c>
      <c r="B221" s="160">
        <v>907</v>
      </c>
      <c r="C221" s="161">
        <v>7</v>
      </c>
      <c r="D221" s="161">
        <v>9</v>
      </c>
      <c r="E221" s="146" t="s">
        <v>398</v>
      </c>
      <c r="F221" s="147" t="s">
        <v>235</v>
      </c>
      <c r="G221" s="149">
        <v>0.7</v>
      </c>
      <c r="H221" s="149">
        <v>0</v>
      </c>
      <c r="I221" s="149">
        <v>0</v>
      </c>
    </row>
    <row r="222" spans="1:9" ht="47.25">
      <c r="A222" s="159" t="s">
        <v>539</v>
      </c>
      <c r="B222" s="160">
        <v>907</v>
      </c>
      <c r="C222" s="161">
        <v>7</v>
      </c>
      <c r="D222" s="161">
        <v>9</v>
      </c>
      <c r="E222" s="146" t="s">
        <v>540</v>
      </c>
      <c r="F222" s="147" t="s">
        <v>227</v>
      </c>
      <c r="G222" s="149">
        <v>37.299999999999997</v>
      </c>
      <c r="H222" s="149">
        <v>37.4</v>
      </c>
      <c r="I222" s="149">
        <v>37.4</v>
      </c>
    </row>
    <row r="223" spans="1:9" ht="47.25">
      <c r="A223" s="159" t="s">
        <v>541</v>
      </c>
      <c r="B223" s="160">
        <v>907</v>
      </c>
      <c r="C223" s="161">
        <v>7</v>
      </c>
      <c r="D223" s="161">
        <v>9</v>
      </c>
      <c r="E223" s="146" t="s">
        <v>542</v>
      </c>
      <c r="F223" s="147" t="s">
        <v>227</v>
      </c>
      <c r="G223" s="149">
        <v>37.299999999999997</v>
      </c>
      <c r="H223" s="149">
        <v>37.4</v>
      </c>
      <c r="I223" s="149">
        <v>37.4</v>
      </c>
    </row>
    <row r="224" spans="1:9" ht="63">
      <c r="A224" s="159" t="s">
        <v>543</v>
      </c>
      <c r="B224" s="160">
        <v>907</v>
      </c>
      <c r="C224" s="161">
        <v>7</v>
      </c>
      <c r="D224" s="161">
        <v>9</v>
      </c>
      <c r="E224" s="146" t="s">
        <v>544</v>
      </c>
      <c r="F224" s="147" t="s">
        <v>227</v>
      </c>
      <c r="G224" s="149">
        <v>37.299999999999997</v>
      </c>
      <c r="H224" s="149">
        <v>37.4</v>
      </c>
      <c r="I224" s="149">
        <v>37.4</v>
      </c>
    </row>
    <row r="225" spans="1:9" ht="63">
      <c r="A225" s="159" t="s">
        <v>545</v>
      </c>
      <c r="B225" s="160">
        <v>907</v>
      </c>
      <c r="C225" s="161">
        <v>7</v>
      </c>
      <c r="D225" s="161">
        <v>9</v>
      </c>
      <c r="E225" s="146" t="s">
        <v>546</v>
      </c>
      <c r="F225" s="147" t="s">
        <v>227</v>
      </c>
      <c r="G225" s="149">
        <v>37.299999999999997</v>
      </c>
      <c r="H225" s="149">
        <v>37.4</v>
      </c>
      <c r="I225" s="149">
        <v>37.4</v>
      </c>
    </row>
    <row r="226" spans="1:9" ht="31.5">
      <c r="A226" s="159" t="s">
        <v>234</v>
      </c>
      <c r="B226" s="160">
        <v>907</v>
      </c>
      <c r="C226" s="161">
        <v>7</v>
      </c>
      <c r="D226" s="161">
        <v>9</v>
      </c>
      <c r="E226" s="146" t="s">
        <v>546</v>
      </c>
      <c r="F226" s="147" t="s">
        <v>235</v>
      </c>
      <c r="G226" s="149">
        <v>37.299999999999997</v>
      </c>
      <c r="H226" s="149">
        <v>37.4</v>
      </c>
      <c r="I226" s="149">
        <v>37.4</v>
      </c>
    </row>
    <row r="227" spans="1:9">
      <c r="A227" s="159" t="s">
        <v>735</v>
      </c>
      <c r="B227" s="160">
        <v>907</v>
      </c>
      <c r="C227" s="161">
        <v>10</v>
      </c>
      <c r="D227" s="161">
        <v>0</v>
      </c>
      <c r="E227" s="146" t="s">
        <v>227</v>
      </c>
      <c r="F227" s="147" t="s">
        <v>227</v>
      </c>
      <c r="G227" s="149">
        <v>16113.6</v>
      </c>
      <c r="H227" s="149">
        <v>16113.6</v>
      </c>
      <c r="I227" s="149">
        <v>16113.6</v>
      </c>
    </row>
    <row r="228" spans="1:9">
      <c r="A228" s="159" t="s">
        <v>275</v>
      </c>
      <c r="B228" s="160">
        <v>907</v>
      </c>
      <c r="C228" s="161">
        <v>10</v>
      </c>
      <c r="D228" s="161">
        <v>4</v>
      </c>
      <c r="E228" s="146" t="s">
        <v>227</v>
      </c>
      <c r="F228" s="147" t="s">
        <v>227</v>
      </c>
      <c r="G228" s="149">
        <v>16113.6</v>
      </c>
      <c r="H228" s="149">
        <v>16113.6</v>
      </c>
      <c r="I228" s="149">
        <v>16113.6</v>
      </c>
    </row>
    <row r="229" spans="1:9" ht="31.5">
      <c r="A229" s="159" t="s">
        <v>225</v>
      </c>
      <c r="B229" s="160">
        <v>907</v>
      </c>
      <c r="C229" s="161">
        <v>10</v>
      </c>
      <c r="D229" s="161">
        <v>4</v>
      </c>
      <c r="E229" s="146" t="s">
        <v>226</v>
      </c>
      <c r="F229" s="147" t="s">
        <v>227</v>
      </c>
      <c r="G229" s="149">
        <v>16113.6</v>
      </c>
      <c r="H229" s="149">
        <v>16113.6</v>
      </c>
      <c r="I229" s="149">
        <v>16113.6</v>
      </c>
    </row>
    <row r="230" spans="1:9" ht="31.5">
      <c r="A230" s="159" t="s">
        <v>228</v>
      </c>
      <c r="B230" s="160">
        <v>907</v>
      </c>
      <c r="C230" s="161">
        <v>10</v>
      </c>
      <c r="D230" s="161">
        <v>4</v>
      </c>
      <c r="E230" s="146" t="s">
        <v>229</v>
      </c>
      <c r="F230" s="147" t="s">
        <v>227</v>
      </c>
      <c r="G230" s="149">
        <v>16113.6</v>
      </c>
      <c r="H230" s="149">
        <v>16113.6</v>
      </c>
      <c r="I230" s="149">
        <v>16113.6</v>
      </c>
    </row>
    <row r="231" spans="1:9" ht="31.5">
      <c r="A231" s="159" t="s">
        <v>254</v>
      </c>
      <c r="B231" s="160">
        <v>907</v>
      </c>
      <c r="C231" s="161">
        <v>10</v>
      </c>
      <c r="D231" s="161">
        <v>4</v>
      </c>
      <c r="E231" s="146" t="s">
        <v>255</v>
      </c>
      <c r="F231" s="147" t="s">
        <v>227</v>
      </c>
      <c r="G231" s="149">
        <v>16113.6</v>
      </c>
      <c r="H231" s="149">
        <v>16113.6</v>
      </c>
      <c r="I231" s="149">
        <v>16113.6</v>
      </c>
    </row>
    <row r="232" spans="1:9" ht="62.25" customHeight="1">
      <c r="A232" s="159" t="s">
        <v>273</v>
      </c>
      <c r="B232" s="160">
        <v>907</v>
      </c>
      <c r="C232" s="161">
        <v>10</v>
      </c>
      <c r="D232" s="161">
        <v>4</v>
      </c>
      <c r="E232" s="146" t="s">
        <v>274</v>
      </c>
      <c r="F232" s="147" t="s">
        <v>227</v>
      </c>
      <c r="G232" s="149">
        <v>16113.6</v>
      </c>
      <c r="H232" s="149">
        <v>16113.6</v>
      </c>
      <c r="I232" s="149">
        <v>16113.6</v>
      </c>
    </row>
    <row r="233" spans="1:9" ht="31.5">
      <c r="A233" s="159" t="s">
        <v>234</v>
      </c>
      <c r="B233" s="160">
        <v>907</v>
      </c>
      <c r="C233" s="161">
        <v>10</v>
      </c>
      <c r="D233" s="161">
        <v>4</v>
      </c>
      <c r="E233" s="146" t="s">
        <v>274</v>
      </c>
      <c r="F233" s="147" t="s">
        <v>235</v>
      </c>
      <c r="G233" s="149">
        <v>16113.6</v>
      </c>
      <c r="H233" s="149">
        <v>16113.6</v>
      </c>
      <c r="I233" s="149">
        <v>16113.6</v>
      </c>
    </row>
    <row r="234" spans="1:9" s="144" customFormat="1" ht="31.5">
      <c r="A234" s="156" t="s">
        <v>736</v>
      </c>
      <c r="B234" s="157">
        <v>910</v>
      </c>
      <c r="C234" s="158">
        <v>0</v>
      </c>
      <c r="D234" s="158">
        <v>0</v>
      </c>
      <c r="E234" s="140" t="s">
        <v>227</v>
      </c>
      <c r="F234" s="141" t="s">
        <v>227</v>
      </c>
      <c r="G234" s="143">
        <v>214098.8</v>
      </c>
      <c r="H234" s="143">
        <f>185385.8-9068.8</f>
        <v>176317</v>
      </c>
      <c r="I234" s="143">
        <f>201081.6-19075.8</f>
        <v>182005.80000000002</v>
      </c>
    </row>
    <row r="235" spans="1:9">
      <c r="A235" s="159" t="s">
        <v>737</v>
      </c>
      <c r="B235" s="160">
        <v>910</v>
      </c>
      <c r="C235" s="161">
        <v>1</v>
      </c>
      <c r="D235" s="161">
        <v>0</v>
      </c>
      <c r="E235" s="146" t="s">
        <v>227</v>
      </c>
      <c r="F235" s="147" t="s">
        <v>227</v>
      </c>
      <c r="G235" s="149">
        <v>63100.1</v>
      </c>
      <c r="H235" s="149">
        <v>50589.9</v>
      </c>
      <c r="I235" s="149">
        <v>55020.9</v>
      </c>
    </row>
    <row r="236" spans="1:9" ht="63">
      <c r="A236" s="159" t="s">
        <v>425</v>
      </c>
      <c r="B236" s="160">
        <v>910</v>
      </c>
      <c r="C236" s="161">
        <v>1</v>
      </c>
      <c r="D236" s="161">
        <v>6</v>
      </c>
      <c r="E236" s="146" t="s">
        <v>227</v>
      </c>
      <c r="F236" s="147" t="s">
        <v>227</v>
      </c>
      <c r="G236" s="149">
        <v>13840.4</v>
      </c>
      <c r="H236" s="149">
        <v>13766.9</v>
      </c>
      <c r="I236" s="149">
        <v>14941.4</v>
      </c>
    </row>
    <row r="237" spans="1:9" ht="46.5" customHeight="1">
      <c r="A237" s="159" t="s">
        <v>417</v>
      </c>
      <c r="B237" s="160">
        <v>910</v>
      </c>
      <c r="C237" s="161">
        <v>1</v>
      </c>
      <c r="D237" s="161">
        <v>6</v>
      </c>
      <c r="E237" s="146" t="s">
        <v>418</v>
      </c>
      <c r="F237" s="147" t="s">
        <v>227</v>
      </c>
      <c r="G237" s="149">
        <v>13840.4</v>
      </c>
      <c r="H237" s="149">
        <v>13766.9</v>
      </c>
      <c r="I237" s="149">
        <v>14941.4</v>
      </c>
    </row>
    <row r="238" spans="1:9" ht="94.5" customHeight="1">
      <c r="A238" s="159" t="s">
        <v>419</v>
      </c>
      <c r="B238" s="160">
        <v>910</v>
      </c>
      <c r="C238" s="161">
        <v>1</v>
      </c>
      <c r="D238" s="161">
        <v>6</v>
      </c>
      <c r="E238" s="146" t="s">
        <v>420</v>
      </c>
      <c r="F238" s="147" t="s">
        <v>227</v>
      </c>
      <c r="G238" s="149">
        <v>13840.4</v>
      </c>
      <c r="H238" s="149">
        <v>13766.9</v>
      </c>
      <c r="I238" s="149">
        <v>14941.4</v>
      </c>
    </row>
    <row r="239" spans="1:9" ht="108.75" customHeight="1">
      <c r="A239" s="159" t="s">
        <v>421</v>
      </c>
      <c r="B239" s="160">
        <v>910</v>
      </c>
      <c r="C239" s="161">
        <v>1</v>
      </c>
      <c r="D239" s="161">
        <v>6</v>
      </c>
      <c r="E239" s="146" t="s">
        <v>422</v>
      </c>
      <c r="F239" s="147" t="s">
        <v>227</v>
      </c>
      <c r="G239" s="149">
        <v>13840.4</v>
      </c>
      <c r="H239" s="149">
        <v>13766.9</v>
      </c>
      <c r="I239" s="149">
        <v>14941.4</v>
      </c>
    </row>
    <row r="240" spans="1:9" ht="31.5">
      <c r="A240" s="159" t="s">
        <v>359</v>
      </c>
      <c r="B240" s="160">
        <v>910</v>
      </c>
      <c r="C240" s="161">
        <v>1</v>
      </c>
      <c r="D240" s="161">
        <v>6</v>
      </c>
      <c r="E240" s="146" t="s">
        <v>424</v>
      </c>
      <c r="F240" s="147" t="s">
        <v>227</v>
      </c>
      <c r="G240" s="149">
        <v>3810.4</v>
      </c>
      <c r="H240" s="149">
        <v>2462.6999999999998</v>
      </c>
      <c r="I240" s="149">
        <v>2553.6999999999998</v>
      </c>
    </row>
    <row r="241" spans="1:9" ht="94.5">
      <c r="A241" s="159" t="s">
        <v>248</v>
      </c>
      <c r="B241" s="160">
        <v>910</v>
      </c>
      <c r="C241" s="161">
        <v>1</v>
      </c>
      <c r="D241" s="161">
        <v>6</v>
      </c>
      <c r="E241" s="146" t="s">
        <v>424</v>
      </c>
      <c r="F241" s="147" t="s">
        <v>249</v>
      </c>
      <c r="G241" s="149">
        <v>1375.8</v>
      </c>
      <c r="H241" s="149">
        <v>0</v>
      </c>
      <c r="I241" s="149">
        <v>0</v>
      </c>
    </row>
    <row r="242" spans="1:9" ht="31.5">
      <c r="A242" s="159" t="s">
        <v>234</v>
      </c>
      <c r="B242" s="160">
        <v>910</v>
      </c>
      <c r="C242" s="161">
        <v>1</v>
      </c>
      <c r="D242" s="161">
        <v>6</v>
      </c>
      <c r="E242" s="146" t="s">
        <v>424</v>
      </c>
      <c r="F242" s="147" t="s">
        <v>235</v>
      </c>
      <c r="G242" s="149">
        <v>2434.6</v>
      </c>
      <c r="H242" s="149">
        <v>2462.6999999999998</v>
      </c>
      <c r="I242" s="149">
        <v>2553.6999999999998</v>
      </c>
    </row>
    <row r="243" spans="1:9" ht="108.75" customHeight="1">
      <c r="A243" s="159" t="s">
        <v>427</v>
      </c>
      <c r="B243" s="160">
        <v>910</v>
      </c>
      <c r="C243" s="161">
        <v>1</v>
      </c>
      <c r="D243" s="161">
        <v>6</v>
      </c>
      <c r="E243" s="146" t="s">
        <v>428</v>
      </c>
      <c r="F243" s="147" t="s">
        <v>227</v>
      </c>
      <c r="G243" s="149">
        <v>46.2</v>
      </c>
      <c r="H243" s="149">
        <v>38.1</v>
      </c>
      <c r="I243" s="149">
        <v>39.5</v>
      </c>
    </row>
    <row r="244" spans="1:9" ht="94.5">
      <c r="A244" s="159" t="s">
        <v>248</v>
      </c>
      <c r="B244" s="160">
        <v>910</v>
      </c>
      <c r="C244" s="161">
        <v>1</v>
      </c>
      <c r="D244" s="161">
        <v>6</v>
      </c>
      <c r="E244" s="146" t="s">
        <v>428</v>
      </c>
      <c r="F244" s="147" t="s">
        <v>249</v>
      </c>
      <c r="G244" s="149">
        <v>46.2</v>
      </c>
      <c r="H244" s="149">
        <v>38.1</v>
      </c>
      <c r="I244" s="149">
        <v>39.5</v>
      </c>
    </row>
    <row r="245" spans="1:9" ht="219.75" customHeight="1">
      <c r="A245" s="159" t="s">
        <v>298</v>
      </c>
      <c r="B245" s="160">
        <v>910</v>
      </c>
      <c r="C245" s="161">
        <v>1</v>
      </c>
      <c r="D245" s="161">
        <v>6</v>
      </c>
      <c r="E245" s="146" t="s">
        <v>429</v>
      </c>
      <c r="F245" s="147" t="s">
        <v>227</v>
      </c>
      <c r="G245" s="149">
        <v>9983.7999999999993</v>
      </c>
      <c r="H245" s="149">
        <v>11266.1</v>
      </c>
      <c r="I245" s="149">
        <v>12348.2</v>
      </c>
    </row>
    <row r="246" spans="1:9" ht="94.5">
      <c r="A246" s="159" t="s">
        <v>248</v>
      </c>
      <c r="B246" s="160">
        <v>910</v>
      </c>
      <c r="C246" s="161">
        <v>1</v>
      </c>
      <c r="D246" s="161">
        <v>6</v>
      </c>
      <c r="E246" s="146" t="s">
        <v>429</v>
      </c>
      <c r="F246" s="147" t="s">
        <v>249</v>
      </c>
      <c r="G246" s="149">
        <v>9983.7999999999993</v>
      </c>
      <c r="H246" s="149">
        <v>11266.1</v>
      </c>
      <c r="I246" s="149">
        <v>12348.2</v>
      </c>
    </row>
    <row r="247" spans="1:9">
      <c r="A247" s="159" t="s">
        <v>377</v>
      </c>
      <c r="B247" s="160">
        <v>910</v>
      </c>
      <c r="C247" s="161">
        <v>1</v>
      </c>
      <c r="D247" s="161">
        <v>13</v>
      </c>
      <c r="E247" s="146" t="s">
        <v>227</v>
      </c>
      <c r="F247" s="147" t="s">
        <v>227</v>
      </c>
      <c r="G247" s="149">
        <v>49259.7</v>
      </c>
      <c r="H247" s="149">
        <v>36823</v>
      </c>
      <c r="I247" s="149">
        <v>40079.5</v>
      </c>
    </row>
    <row r="248" spans="1:9" ht="63">
      <c r="A248" s="159" t="s">
        <v>417</v>
      </c>
      <c r="B248" s="160">
        <v>910</v>
      </c>
      <c r="C248" s="161">
        <v>1</v>
      </c>
      <c r="D248" s="161">
        <v>13</v>
      </c>
      <c r="E248" s="146" t="s">
        <v>418</v>
      </c>
      <c r="F248" s="147" t="s">
        <v>227</v>
      </c>
      <c r="G248" s="149">
        <v>30800.7</v>
      </c>
      <c r="H248" s="149">
        <v>31225.4</v>
      </c>
      <c r="I248" s="149">
        <v>34481.800000000003</v>
      </c>
    </row>
    <row r="249" spans="1:9" ht="93.75" customHeight="1">
      <c r="A249" s="159" t="s">
        <v>419</v>
      </c>
      <c r="B249" s="160">
        <v>910</v>
      </c>
      <c r="C249" s="161">
        <v>1</v>
      </c>
      <c r="D249" s="161">
        <v>13</v>
      </c>
      <c r="E249" s="146" t="s">
        <v>420</v>
      </c>
      <c r="F249" s="147" t="s">
        <v>227</v>
      </c>
      <c r="G249" s="149">
        <v>30800.7</v>
      </c>
      <c r="H249" s="149">
        <v>31225.4</v>
      </c>
      <c r="I249" s="149">
        <v>34481.800000000003</v>
      </c>
    </row>
    <row r="250" spans="1:9" ht="108.75" customHeight="1">
      <c r="A250" s="159" t="s">
        <v>421</v>
      </c>
      <c r="B250" s="160">
        <v>910</v>
      </c>
      <c r="C250" s="161">
        <v>1</v>
      </c>
      <c r="D250" s="161">
        <v>13</v>
      </c>
      <c r="E250" s="146" t="s">
        <v>422</v>
      </c>
      <c r="F250" s="147" t="s">
        <v>227</v>
      </c>
      <c r="G250" s="149">
        <v>30800.7</v>
      </c>
      <c r="H250" s="149">
        <v>31225.4</v>
      </c>
      <c r="I250" s="149">
        <v>34481.800000000003</v>
      </c>
    </row>
    <row r="251" spans="1:9" ht="31.5">
      <c r="A251" s="159" t="s">
        <v>242</v>
      </c>
      <c r="B251" s="160">
        <v>910</v>
      </c>
      <c r="C251" s="161">
        <v>1</v>
      </c>
      <c r="D251" s="161">
        <v>13</v>
      </c>
      <c r="E251" s="146" t="s">
        <v>426</v>
      </c>
      <c r="F251" s="147" t="s">
        <v>227</v>
      </c>
      <c r="G251" s="149">
        <v>1505</v>
      </c>
      <c r="H251" s="149">
        <v>1463.4</v>
      </c>
      <c r="I251" s="149">
        <v>1463.4</v>
      </c>
    </row>
    <row r="252" spans="1:9" ht="31.5">
      <c r="A252" s="159" t="s">
        <v>234</v>
      </c>
      <c r="B252" s="160">
        <v>910</v>
      </c>
      <c r="C252" s="161">
        <v>1</v>
      </c>
      <c r="D252" s="161">
        <v>13</v>
      </c>
      <c r="E252" s="146" t="s">
        <v>426</v>
      </c>
      <c r="F252" s="147" t="s">
        <v>235</v>
      </c>
      <c r="G252" s="149">
        <v>1505</v>
      </c>
      <c r="H252" s="149">
        <v>1463.4</v>
      </c>
      <c r="I252" s="149">
        <v>1463.4</v>
      </c>
    </row>
    <row r="253" spans="1:9" ht="219" customHeight="1">
      <c r="A253" s="159" t="s">
        <v>298</v>
      </c>
      <c r="B253" s="160">
        <v>910</v>
      </c>
      <c r="C253" s="161">
        <v>1</v>
      </c>
      <c r="D253" s="161">
        <v>13</v>
      </c>
      <c r="E253" s="146" t="s">
        <v>429</v>
      </c>
      <c r="F253" s="147" t="s">
        <v>227</v>
      </c>
      <c r="G253" s="149">
        <v>29295.7</v>
      </c>
      <c r="H253" s="149">
        <v>29762</v>
      </c>
      <c r="I253" s="149">
        <v>33018.400000000001</v>
      </c>
    </row>
    <row r="254" spans="1:9" ht="94.5">
      <c r="A254" s="159" t="s">
        <v>248</v>
      </c>
      <c r="B254" s="160">
        <v>910</v>
      </c>
      <c r="C254" s="161">
        <v>1</v>
      </c>
      <c r="D254" s="161">
        <v>13</v>
      </c>
      <c r="E254" s="146" t="s">
        <v>429</v>
      </c>
      <c r="F254" s="147" t="s">
        <v>249</v>
      </c>
      <c r="G254" s="149">
        <v>29295.7</v>
      </c>
      <c r="H254" s="149">
        <v>29762</v>
      </c>
      <c r="I254" s="149">
        <v>33018.400000000001</v>
      </c>
    </row>
    <row r="255" spans="1:9">
      <c r="A255" s="159" t="s">
        <v>678</v>
      </c>
      <c r="B255" s="160">
        <v>910</v>
      </c>
      <c r="C255" s="161">
        <v>1</v>
      </c>
      <c r="D255" s="161">
        <v>13</v>
      </c>
      <c r="E255" s="146" t="s">
        <v>679</v>
      </c>
      <c r="F255" s="147" t="s">
        <v>227</v>
      </c>
      <c r="G255" s="149">
        <v>18459</v>
      </c>
      <c r="H255" s="149">
        <v>5597.6</v>
      </c>
      <c r="I255" s="149">
        <v>5597.7</v>
      </c>
    </row>
    <row r="256" spans="1:9" ht="47.25">
      <c r="A256" s="159" t="s">
        <v>718</v>
      </c>
      <c r="B256" s="160">
        <v>910</v>
      </c>
      <c r="C256" s="161">
        <v>1</v>
      </c>
      <c r="D256" s="161">
        <v>13</v>
      </c>
      <c r="E256" s="146" t="s">
        <v>719</v>
      </c>
      <c r="F256" s="147" t="s">
        <v>227</v>
      </c>
      <c r="G256" s="149">
        <v>18459</v>
      </c>
      <c r="H256" s="149">
        <v>5597.6</v>
      </c>
      <c r="I256" s="149">
        <v>5597.7</v>
      </c>
    </row>
    <row r="257" spans="1:9" ht="45.75" customHeight="1">
      <c r="A257" s="159" t="s">
        <v>720</v>
      </c>
      <c r="B257" s="160">
        <v>910</v>
      </c>
      <c r="C257" s="161">
        <v>1</v>
      </c>
      <c r="D257" s="161">
        <v>13</v>
      </c>
      <c r="E257" s="146" t="s">
        <v>721</v>
      </c>
      <c r="F257" s="147" t="s">
        <v>227</v>
      </c>
      <c r="G257" s="149">
        <v>18459</v>
      </c>
      <c r="H257" s="149">
        <v>5597.6</v>
      </c>
      <c r="I257" s="149">
        <v>5597.7</v>
      </c>
    </row>
    <row r="258" spans="1:9" ht="75.75" customHeight="1">
      <c r="A258" s="159" t="s">
        <v>722</v>
      </c>
      <c r="B258" s="160">
        <v>910</v>
      </c>
      <c r="C258" s="161">
        <v>1</v>
      </c>
      <c r="D258" s="161">
        <v>13</v>
      </c>
      <c r="E258" s="146" t="s">
        <v>723</v>
      </c>
      <c r="F258" s="147" t="s">
        <v>227</v>
      </c>
      <c r="G258" s="149">
        <v>7000</v>
      </c>
      <c r="H258" s="149">
        <v>0</v>
      </c>
      <c r="I258" s="149">
        <v>0</v>
      </c>
    </row>
    <row r="259" spans="1:9">
      <c r="A259" s="159" t="s">
        <v>244</v>
      </c>
      <c r="B259" s="160">
        <v>910</v>
      </c>
      <c r="C259" s="161">
        <v>1</v>
      </c>
      <c r="D259" s="161">
        <v>13</v>
      </c>
      <c r="E259" s="146" t="s">
        <v>723</v>
      </c>
      <c r="F259" s="147" t="s">
        <v>245</v>
      </c>
      <c r="G259" s="149">
        <v>7000</v>
      </c>
      <c r="H259" s="149">
        <v>0</v>
      </c>
      <c r="I259" s="149">
        <v>0</v>
      </c>
    </row>
    <row r="260" spans="1:9" ht="31.5">
      <c r="A260" s="159" t="s">
        <v>724</v>
      </c>
      <c r="B260" s="160">
        <v>910</v>
      </c>
      <c r="C260" s="161">
        <v>1</v>
      </c>
      <c r="D260" s="161">
        <v>13</v>
      </c>
      <c r="E260" s="146" t="s">
        <v>725</v>
      </c>
      <c r="F260" s="147" t="s">
        <v>227</v>
      </c>
      <c r="G260" s="149">
        <v>11459</v>
      </c>
      <c r="H260" s="149">
        <v>5597.6</v>
      </c>
      <c r="I260" s="149">
        <v>5597.7</v>
      </c>
    </row>
    <row r="261" spans="1:9">
      <c r="A261" s="159" t="s">
        <v>244</v>
      </c>
      <c r="B261" s="160">
        <v>910</v>
      </c>
      <c r="C261" s="161">
        <v>1</v>
      </c>
      <c r="D261" s="161">
        <v>13</v>
      </c>
      <c r="E261" s="146" t="s">
        <v>725</v>
      </c>
      <c r="F261" s="147" t="s">
        <v>245</v>
      </c>
      <c r="G261" s="149">
        <v>11459</v>
      </c>
      <c r="H261" s="149">
        <v>5597.6</v>
      </c>
      <c r="I261" s="149">
        <v>5597.7</v>
      </c>
    </row>
    <row r="262" spans="1:9">
      <c r="A262" s="159" t="s">
        <v>732</v>
      </c>
      <c r="B262" s="160">
        <v>910</v>
      </c>
      <c r="C262" s="161">
        <v>7</v>
      </c>
      <c r="D262" s="161">
        <v>0</v>
      </c>
      <c r="E262" s="146" t="s">
        <v>227</v>
      </c>
      <c r="F262" s="147" t="s">
        <v>227</v>
      </c>
      <c r="G262" s="149">
        <v>15</v>
      </c>
      <c r="H262" s="149">
        <v>16</v>
      </c>
      <c r="I262" s="149">
        <v>0</v>
      </c>
    </row>
    <row r="263" spans="1:9" ht="47.25">
      <c r="A263" s="159" t="s">
        <v>241</v>
      </c>
      <c r="B263" s="160">
        <v>910</v>
      </c>
      <c r="C263" s="161">
        <v>7</v>
      </c>
      <c r="D263" s="161">
        <v>5</v>
      </c>
      <c r="E263" s="146" t="s">
        <v>227</v>
      </c>
      <c r="F263" s="147" t="s">
        <v>227</v>
      </c>
      <c r="G263" s="149">
        <v>15</v>
      </c>
      <c r="H263" s="149">
        <v>16</v>
      </c>
      <c r="I263" s="149">
        <v>0</v>
      </c>
    </row>
    <row r="264" spans="1:9" ht="46.5" customHeight="1">
      <c r="A264" s="159" t="s">
        <v>417</v>
      </c>
      <c r="B264" s="160">
        <v>910</v>
      </c>
      <c r="C264" s="161">
        <v>7</v>
      </c>
      <c r="D264" s="161">
        <v>5</v>
      </c>
      <c r="E264" s="146" t="s">
        <v>418</v>
      </c>
      <c r="F264" s="147" t="s">
        <v>227</v>
      </c>
      <c r="G264" s="149">
        <v>15</v>
      </c>
      <c r="H264" s="149">
        <v>16</v>
      </c>
      <c r="I264" s="149">
        <v>0</v>
      </c>
    </row>
    <row r="265" spans="1:9" ht="94.5" customHeight="1">
      <c r="A265" s="159" t="s">
        <v>419</v>
      </c>
      <c r="B265" s="160">
        <v>910</v>
      </c>
      <c r="C265" s="161">
        <v>7</v>
      </c>
      <c r="D265" s="161">
        <v>5</v>
      </c>
      <c r="E265" s="146" t="s">
        <v>420</v>
      </c>
      <c r="F265" s="147" t="s">
        <v>227</v>
      </c>
      <c r="G265" s="149">
        <v>15</v>
      </c>
      <c r="H265" s="149">
        <v>16</v>
      </c>
      <c r="I265" s="149">
        <v>0</v>
      </c>
    </row>
    <row r="266" spans="1:9" ht="108.75" customHeight="1">
      <c r="A266" s="159" t="s">
        <v>421</v>
      </c>
      <c r="B266" s="160">
        <v>910</v>
      </c>
      <c r="C266" s="161">
        <v>7</v>
      </c>
      <c r="D266" s="161">
        <v>5</v>
      </c>
      <c r="E266" s="146" t="s">
        <v>422</v>
      </c>
      <c r="F266" s="147" t="s">
        <v>227</v>
      </c>
      <c r="G266" s="149">
        <v>15</v>
      </c>
      <c r="H266" s="149">
        <v>16</v>
      </c>
      <c r="I266" s="149">
        <v>0</v>
      </c>
    </row>
    <row r="267" spans="1:9" ht="31.5">
      <c r="A267" s="159" t="s">
        <v>239</v>
      </c>
      <c r="B267" s="160">
        <v>910</v>
      </c>
      <c r="C267" s="161">
        <v>7</v>
      </c>
      <c r="D267" s="161">
        <v>5</v>
      </c>
      <c r="E267" s="146" t="s">
        <v>423</v>
      </c>
      <c r="F267" s="147" t="s">
        <v>227</v>
      </c>
      <c r="G267" s="149">
        <v>15</v>
      </c>
      <c r="H267" s="149">
        <v>16</v>
      </c>
      <c r="I267" s="149">
        <v>0</v>
      </c>
    </row>
    <row r="268" spans="1:9" ht="31.5">
      <c r="A268" s="159" t="s">
        <v>234</v>
      </c>
      <c r="B268" s="160">
        <v>910</v>
      </c>
      <c r="C268" s="161">
        <v>7</v>
      </c>
      <c r="D268" s="161">
        <v>5</v>
      </c>
      <c r="E268" s="146" t="s">
        <v>423</v>
      </c>
      <c r="F268" s="147" t="s">
        <v>235</v>
      </c>
      <c r="G268" s="149">
        <v>15</v>
      </c>
      <c r="H268" s="149">
        <v>16</v>
      </c>
      <c r="I268" s="149">
        <v>0</v>
      </c>
    </row>
    <row r="269" spans="1:9" ht="63">
      <c r="A269" s="159" t="s">
        <v>738</v>
      </c>
      <c r="B269" s="160">
        <v>910</v>
      </c>
      <c r="C269" s="161">
        <v>14</v>
      </c>
      <c r="D269" s="161">
        <v>0</v>
      </c>
      <c r="E269" s="146" t="s">
        <v>227</v>
      </c>
      <c r="F269" s="147" t="s">
        <v>227</v>
      </c>
      <c r="G269" s="149">
        <v>150983.70000000001</v>
      </c>
      <c r="H269" s="149">
        <v>125711.1</v>
      </c>
      <c r="I269" s="149">
        <v>126984.9</v>
      </c>
    </row>
    <row r="270" spans="1:9" ht="46.5" customHeight="1">
      <c r="A270" s="159" t="s">
        <v>438</v>
      </c>
      <c r="B270" s="160">
        <v>910</v>
      </c>
      <c r="C270" s="161">
        <v>14</v>
      </c>
      <c r="D270" s="161">
        <v>1</v>
      </c>
      <c r="E270" s="146" t="s">
        <v>227</v>
      </c>
      <c r="F270" s="147" t="s">
        <v>227</v>
      </c>
      <c r="G270" s="149">
        <v>141983.70000000001</v>
      </c>
      <c r="H270" s="149">
        <v>116711.1</v>
      </c>
      <c r="I270" s="149">
        <v>117984.9</v>
      </c>
    </row>
    <row r="271" spans="1:9" ht="47.25" customHeight="1">
      <c r="A271" s="159" t="s">
        <v>417</v>
      </c>
      <c r="B271" s="160">
        <v>910</v>
      </c>
      <c r="C271" s="161">
        <v>14</v>
      </c>
      <c r="D271" s="161">
        <v>1</v>
      </c>
      <c r="E271" s="146" t="s">
        <v>418</v>
      </c>
      <c r="F271" s="147" t="s">
        <v>227</v>
      </c>
      <c r="G271" s="149">
        <v>141983.70000000001</v>
      </c>
      <c r="H271" s="149">
        <v>116711.1</v>
      </c>
      <c r="I271" s="149">
        <v>117984.9</v>
      </c>
    </row>
    <row r="272" spans="1:9" ht="78.75">
      <c r="A272" s="159" t="s">
        <v>430</v>
      </c>
      <c r="B272" s="160">
        <v>910</v>
      </c>
      <c r="C272" s="161">
        <v>14</v>
      </c>
      <c r="D272" s="161">
        <v>1</v>
      </c>
      <c r="E272" s="146" t="s">
        <v>431</v>
      </c>
      <c r="F272" s="147" t="s">
        <v>227</v>
      </c>
      <c r="G272" s="149">
        <v>141983.70000000001</v>
      </c>
      <c r="H272" s="149">
        <v>116711.1</v>
      </c>
      <c r="I272" s="149">
        <v>117984.9</v>
      </c>
    </row>
    <row r="273" spans="1:9" ht="47.25">
      <c r="A273" s="159" t="s">
        <v>432</v>
      </c>
      <c r="B273" s="160">
        <v>910</v>
      </c>
      <c r="C273" s="161">
        <v>14</v>
      </c>
      <c r="D273" s="161">
        <v>1</v>
      </c>
      <c r="E273" s="146" t="s">
        <v>433</v>
      </c>
      <c r="F273" s="147" t="s">
        <v>227</v>
      </c>
      <c r="G273" s="149">
        <v>141983.70000000001</v>
      </c>
      <c r="H273" s="149">
        <v>116711.1</v>
      </c>
      <c r="I273" s="149">
        <v>117984.9</v>
      </c>
    </row>
    <row r="274" spans="1:9" ht="31.5">
      <c r="A274" s="159" t="s">
        <v>434</v>
      </c>
      <c r="B274" s="160">
        <v>910</v>
      </c>
      <c r="C274" s="161">
        <v>14</v>
      </c>
      <c r="D274" s="161">
        <v>1</v>
      </c>
      <c r="E274" s="146" t="s">
        <v>435</v>
      </c>
      <c r="F274" s="147" t="s">
        <v>227</v>
      </c>
      <c r="G274" s="149">
        <v>14171.4</v>
      </c>
      <c r="H274" s="149">
        <v>13724.5</v>
      </c>
      <c r="I274" s="149">
        <v>14984.4</v>
      </c>
    </row>
    <row r="275" spans="1:9">
      <c r="A275" s="159" t="s">
        <v>436</v>
      </c>
      <c r="B275" s="160">
        <v>910</v>
      </c>
      <c r="C275" s="161">
        <v>14</v>
      </c>
      <c r="D275" s="161">
        <v>1</v>
      </c>
      <c r="E275" s="146" t="s">
        <v>435</v>
      </c>
      <c r="F275" s="147" t="s">
        <v>437</v>
      </c>
      <c r="G275" s="149">
        <v>14171.4</v>
      </c>
      <c r="H275" s="149">
        <v>13724.5</v>
      </c>
      <c r="I275" s="149">
        <v>14984.4</v>
      </c>
    </row>
    <row r="276" spans="1:9" ht="110.25" customHeight="1">
      <c r="A276" s="159" t="s">
        <v>427</v>
      </c>
      <c r="B276" s="160">
        <v>910</v>
      </c>
      <c r="C276" s="161">
        <v>14</v>
      </c>
      <c r="D276" s="161">
        <v>1</v>
      </c>
      <c r="E276" s="146" t="s">
        <v>442</v>
      </c>
      <c r="F276" s="147" t="s">
        <v>227</v>
      </c>
      <c r="G276" s="149">
        <v>127812.3</v>
      </c>
      <c r="H276" s="149">
        <v>102986.6</v>
      </c>
      <c r="I276" s="149">
        <v>103000.5</v>
      </c>
    </row>
    <row r="277" spans="1:9">
      <c r="A277" s="159" t="s">
        <v>436</v>
      </c>
      <c r="B277" s="160">
        <v>910</v>
      </c>
      <c r="C277" s="161">
        <v>14</v>
      </c>
      <c r="D277" s="161">
        <v>1</v>
      </c>
      <c r="E277" s="146" t="s">
        <v>442</v>
      </c>
      <c r="F277" s="147" t="s">
        <v>437</v>
      </c>
      <c r="G277" s="149">
        <v>127812.3</v>
      </c>
      <c r="H277" s="149">
        <v>102986.6</v>
      </c>
      <c r="I277" s="149">
        <v>103000.5</v>
      </c>
    </row>
    <row r="278" spans="1:9" ht="31.5">
      <c r="A278" s="159" t="s">
        <v>441</v>
      </c>
      <c r="B278" s="160">
        <v>910</v>
      </c>
      <c r="C278" s="161">
        <v>14</v>
      </c>
      <c r="D278" s="161">
        <v>3</v>
      </c>
      <c r="E278" s="146" t="s">
        <v>227</v>
      </c>
      <c r="F278" s="147" t="s">
        <v>227</v>
      </c>
      <c r="G278" s="149">
        <v>9000</v>
      </c>
      <c r="H278" s="149">
        <v>9000</v>
      </c>
      <c r="I278" s="149">
        <v>9000</v>
      </c>
    </row>
    <row r="279" spans="1:9" ht="47.25" customHeight="1">
      <c r="A279" s="159" t="s">
        <v>417</v>
      </c>
      <c r="B279" s="160">
        <v>910</v>
      </c>
      <c r="C279" s="161">
        <v>14</v>
      </c>
      <c r="D279" s="161">
        <v>3</v>
      </c>
      <c r="E279" s="146" t="s">
        <v>418</v>
      </c>
      <c r="F279" s="147" t="s">
        <v>227</v>
      </c>
      <c r="G279" s="149">
        <v>9000</v>
      </c>
      <c r="H279" s="149">
        <v>9000</v>
      </c>
      <c r="I279" s="149">
        <v>9000</v>
      </c>
    </row>
    <row r="280" spans="1:9" ht="78.75">
      <c r="A280" s="159" t="s">
        <v>430</v>
      </c>
      <c r="B280" s="160">
        <v>910</v>
      </c>
      <c r="C280" s="161">
        <v>14</v>
      </c>
      <c r="D280" s="161">
        <v>3</v>
      </c>
      <c r="E280" s="146" t="s">
        <v>431</v>
      </c>
      <c r="F280" s="147" t="s">
        <v>227</v>
      </c>
      <c r="G280" s="149">
        <v>9000</v>
      </c>
      <c r="H280" s="149">
        <v>9000</v>
      </c>
      <c r="I280" s="149">
        <v>9000</v>
      </c>
    </row>
    <row r="281" spans="1:9" ht="47.25">
      <c r="A281" s="159" t="s">
        <v>432</v>
      </c>
      <c r="B281" s="160">
        <v>910</v>
      </c>
      <c r="C281" s="161">
        <v>14</v>
      </c>
      <c r="D281" s="161">
        <v>3</v>
      </c>
      <c r="E281" s="146" t="s">
        <v>433</v>
      </c>
      <c r="F281" s="147" t="s">
        <v>227</v>
      </c>
      <c r="G281" s="149">
        <v>9000</v>
      </c>
      <c r="H281" s="149">
        <v>9000</v>
      </c>
      <c r="I281" s="149">
        <v>9000</v>
      </c>
    </row>
    <row r="282" spans="1:9" ht="63">
      <c r="A282" s="159" t="s">
        <v>439</v>
      </c>
      <c r="B282" s="160">
        <v>910</v>
      </c>
      <c r="C282" s="161">
        <v>14</v>
      </c>
      <c r="D282" s="161">
        <v>3</v>
      </c>
      <c r="E282" s="146" t="s">
        <v>440</v>
      </c>
      <c r="F282" s="147" t="s">
        <v>227</v>
      </c>
      <c r="G282" s="149">
        <v>9000</v>
      </c>
      <c r="H282" s="149">
        <v>9000</v>
      </c>
      <c r="I282" s="149">
        <v>9000</v>
      </c>
    </row>
    <row r="283" spans="1:9">
      <c r="A283" s="159" t="s">
        <v>436</v>
      </c>
      <c r="B283" s="160">
        <v>910</v>
      </c>
      <c r="C283" s="161">
        <v>14</v>
      </c>
      <c r="D283" s="161">
        <v>3</v>
      </c>
      <c r="E283" s="146" t="s">
        <v>440</v>
      </c>
      <c r="F283" s="147" t="s">
        <v>437</v>
      </c>
      <c r="G283" s="149">
        <v>9000</v>
      </c>
      <c r="H283" s="149">
        <v>9000</v>
      </c>
      <c r="I283" s="149">
        <v>9000</v>
      </c>
    </row>
    <row r="284" spans="1:9" s="144" customFormat="1" ht="31.5">
      <c r="A284" s="156" t="s">
        <v>739</v>
      </c>
      <c r="B284" s="157">
        <v>913</v>
      </c>
      <c r="C284" s="158">
        <v>0</v>
      </c>
      <c r="D284" s="158">
        <v>0</v>
      </c>
      <c r="E284" s="140" t="s">
        <v>227</v>
      </c>
      <c r="F284" s="141" t="s">
        <v>227</v>
      </c>
      <c r="G284" s="143">
        <v>48239.3</v>
      </c>
      <c r="H284" s="143">
        <v>48038.6</v>
      </c>
      <c r="I284" s="143">
        <v>51808.2</v>
      </c>
    </row>
    <row r="285" spans="1:9">
      <c r="A285" s="159" t="s">
        <v>737</v>
      </c>
      <c r="B285" s="160">
        <v>913</v>
      </c>
      <c r="C285" s="161">
        <v>1</v>
      </c>
      <c r="D285" s="161">
        <v>0</v>
      </c>
      <c r="E285" s="146" t="s">
        <v>227</v>
      </c>
      <c r="F285" s="147" t="s">
        <v>227</v>
      </c>
      <c r="G285" s="149">
        <v>44361.4</v>
      </c>
      <c r="H285" s="149">
        <v>44184.7</v>
      </c>
      <c r="I285" s="149">
        <v>47954.3</v>
      </c>
    </row>
    <row r="286" spans="1:9">
      <c r="A286" s="159" t="s">
        <v>377</v>
      </c>
      <c r="B286" s="160">
        <v>913</v>
      </c>
      <c r="C286" s="161">
        <v>1</v>
      </c>
      <c r="D286" s="161">
        <v>13</v>
      </c>
      <c r="E286" s="146" t="s">
        <v>227</v>
      </c>
      <c r="F286" s="147" t="s">
        <v>227</v>
      </c>
      <c r="G286" s="149">
        <v>44361.4</v>
      </c>
      <c r="H286" s="149">
        <v>44184.7</v>
      </c>
      <c r="I286" s="149">
        <v>47954.3</v>
      </c>
    </row>
    <row r="287" spans="1:9" ht="63">
      <c r="A287" s="159" t="s">
        <v>443</v>
      </c>
      <c r="B287" s="160">
        <v>913</v>
      </c>
      <c r="C287" s="161">
        <v>1</v>
      </c>
      <c r="D287" s="161">
        <v>13</v>
      </c>
      <c r="E287" s="146" t="s">
        <v>444</v>
      </c>
      <c r="F287" s="147" t="s">
        <v>227</v>
      </c>
      <c r="G287" s="149">
        <v>44361.4</v>
      </c>
      <c r="H287" s="149">
        <v>44184.7</v>
      </c>
      <c r="I287" s="149">
        <v>47954.3</v>
      </c>
    </row>
    <row r="288" spans="1:9" ht="78.75">
      <c r="A288" s="159" t="s">
        <v>445</v>
      </c>
      <c r="B288" s="160">
        <v>913</v>
      </c>
      <c r="C288" s="161">
        <v>1</v>
      </c>
      <c r="D288" s="161">
        <v>13</v>
      </c>
      <c r="E288" s="146" t="s">
        <v>446</v>
      </c>
      <c r="F288" s="147" t="s">
        <v>227</v>
      </c>
      <c r="G288" s="149">
        <v>701</v>
      </c>
      <c r="H288" s="149">
        <v>701</v>
      </c>
      <c r="I288" s="149">
        <v>701</v>
      </c>
    </row>
    <row r="289" spans="1:9" ht="47.25">
      <c r="A289" s="159" t="s">
        <v>447</v>
      </c>
      <c r="B289" s="160">
        <v>913</v>
      </c>
      <c r="C289" s="161">
        <v>1</v>
      </c>
      <c r="D289" s="161">
        <v>13</v>
      </c>
      <c r="E289" s="146" t="s">
        <v>448</v>
      </c>
      <c r="F289" s="147" t="s">
        <v>227</v>
      </c>
      <c r="G289" s="149">
        <v>701</v>
      </c>
      <c r="H289" s="149">
        <v>701</v>
      </c>
      <c r="I289" s="149">
        <v>701</v>
      </c>
    </row>
    <row r="290" spans="1:9" ht="31.5">
      <c r="A290" s="159" t="s">
        <v>449</v>
      </c>
      <c r="B290" s="160">
        <v>913</v>
      </c>
      <c r="C290" s="161">
        <v>1</v>
      </c>
      <c r="D290" s="161">
        <v>13</v>
      </c>
      <c r="E290" s="146" t="s">
        <v>450</v>
      </c>
      <c r="F290" s="147" t="s">
        <v>227</v>
      </c>
      <c r="G290" s="149">
        <v>300</v>
      </c>
      <c r="H290" s="149">
        <v>300</v>
      </c>
      <c r="I290" s="149">
        <v>300</v>
      </c>
    </row>
    <row r="291" spans="1:9" ht="31.5">
      <c r="A291" s="159" t="s">
        <v>234</v>
      </c>
      <c r="B291" s="160">
        <v>913</v>
      </c>
      <c r="C291" s="161">
        <v>1</v>
      </c>
      <c r="D291" s="161">
        <v>13</v>
      </c>
      <c r="E291" s="146" t="s">
        <v>450</v>
      </c>
      <c r="F291" s="147" t="s">
        <v>235</v>
      </c>
      <c r="G291" s="149">
        <v>300</v>
      </c>
      <c r="H291" s="149">
        <v>300</v>
      </c>
      <c r="I291" s="149">
        <v>300</v>
      </c>
    </row>
    <row r="292" spans="1:9" ht="31.5">
      <c r="A292" s="159" t="s">
        <v>451</v>
      </c>
      <c r="B292" s="160">
        <v>913</v>
      </c>
      <c r="C292" s="161">
        <v>1</v>
      </c>
      <c r="D292" s="161">
        <v>13</v>
      </c>
      <c r="E292" s="146" t="s">
        <v>452</v>
      </c>
      <c r="F292" s="147" t="s">
        <v>227</v>
      </c>
      <c r="G292" s="149">
        <v>200</v>
      </c>
      <c r="H292" s="149">
        <v>200</v>
      </c>
      <c r="I292" s="149">
        <v>200</v>
      </c>
    </row>
    <row r="293" spans="1:9" ht="31.5">
      <c r="A293" s="159" t="s">
        <v>234</v>
      </c>
      <c r="B293" s="160">
        <v>913</v>
      </c>
      <c r="C293" s="161">
        <v>1</v>
      </c>
      <c r="D293" s="161">
        <v>13</v>
      </c>
      <c r="E293" s="146" t="s">
        <v>452</v>
      </c>
      <c r="F293" s="147" t="s">
        <v>235</v>
      </c>
      <c r="G293" s="149">
        <v>200</v>
      </c>
      <c r="H293" s="149">
        <v>200</v>
      </c>
      <c r="I293" s="149">
        <v>200</v>
      </c>
    </row>
    <row r="294" spans="1:9">
      <c r="A294" s="159" t="s">
        <v>455</v>
      </c>
      <c r="B294" s="160">
        <v>913</v>
      </c>
      <c r="C294" s="161">
        <v>1</v>
      </c>
      <c r="D294" s="161">
        <v>13</v>
      </c>
      <c r="E294" s="146" t="s">
        <v>456</v>
      </c>
      <c r="F294" s="147" t="s">
        <v>227</v>
      </c>
      <c r="G294" s="149">
        <v>201</v>
      </c>
      <c r="H294" s="149">
        <v>201</v>
      </c>
      <c r="I294" s="149">
        <v>201</v>
      </c>
    </row>
    <row r="295" spans="1:9" ht="31.5">
      <c r="A295" s="159" t="s">
        <v>234</v>
      </c>
      <c r="B295" s="160">
        <v>913</v>
      </c>
      <c r="C295" s="161">
        <v>1</v>
      </c>
      <c r="D295" s="161">
        <v>13</v>
      </c>
      <c r="E295" s="146" t="s">
        <v>456</v>
      </c>
      <c r="F295" s="147" t="s">
        <v>235</v>
      </c>
      <c r="G295" s="149">
        <v>105.4</v>
      </c>
      <c r="H295" s="149">
        <v>105.4</v>
      </c>
      <c r="I295" s="149">
        <v>105.4</v>
      </c>
    </row>
    <row r="296" spans="1:9">
      <c r="A296" s="159" t="s">
        <v>244</v>
      </c>
      <c r="B296" s="160">
        <v>913</v>
      </c>
      <c r="C296" s="161">
        <v>1</v>
      </c>
      <c r="D296" s="161">
        <v>13</v>
      </c>
      <c r="E296" s="146" t="s">
        <v>456</v>
      </c>
      <c r="F296" s="147" t="s">
        <v>245</v>
      </c>
      <c r="G296" s="149">
        <v>95.6</v>
      </c>
      <c r="H296" s="149">
        <v>95.6</v>
      </c>
      <c r="I296" s="149">
        <v>95.6</v>
      </c>
    </row>
    <row r="297" spans="1:9" ht="78.75">
      <c r="A297" s="159" t="s">
        <v>460</v>
      </c>
      <c r="B297" s="160">
        <v>913</v>
      </c>
      <c r="C297" s="161">
        <v>1</v>
      </c>
      <c r="D297" s="161">
        <v>13</v>
      </c>
      <c r="E297" s="146" t="s">
        <v>461</v>
      </c>
      <c r="F297" s="147" t="s">
        <v>227</v>
      </c>
      <c r="G297" s="149">
        <v>38514.5</v>
      </c>
      <c r="H297" s="149">
        <v>38458.300000000003</v>
      </c>
      <c r="I297" s="149">
        <v>41743.300000000003</v>
      </c>
    </row>
    <row r="298" spans="1:9" ht="78.75">
      <c r="A298" s="159" t="s">
        <v>462</v>
      </c>
      <c r="B298" s="160">
        <v>913</v>
      </c>
      <c r="C298" s="161">
        <v>1</v>
      </c>
      <c r="D298" s="161">
        <v>13</v>
      </c>
      <c r="E298" s="146" t="s">
        <v>463</v>
      </c>
      <c r="F298" s="147" t="s">
        <v>227</v>
      </c>
      <c r="G298" s="149">
        <v>38514.5</v>
      </c>
      <c r="H298" s="149">
        <v>38458.300000000003</v>
      </c>
      <c r="I298" s="149">
        <v>41743.300000000003</v>
      </c>
    </row>
    <row r="299" spans="1:9" ht="30.75" customHeight="1">
      <c r="A299" s="159" t="s">
        <v>464</v>
      </c>
      <c r="B299" s="160">
        <v>913</v>
      </c>
      <c r="C299" s="161">
        <v>1</v>
      </c>
      <c r="D299" s="161">
        <v>13</v>
      </c>
      <c r="E299" s="146" t="s">
        <v>465</v>
      </c>
      <c r="F299" s="147" t="s">
        <v>227</v>
      </c>
      <c r="G299" s="149">
        <v>4640.5</v>
      </c>
      <c r="H299" s="149">
        <v>4640.5</v>
      </c>
      <c r="I299" s="149">
        <v>4640.5</v>
      </c>
    </row>
    <row r="300" spans="1:9" ht="47.25">
      <c r="A300" s="159" t="s">
        <v>466</v>
      </c>
      <c r="B300" s="160">
        <v>913</v>
      </c>
      <c r="C300" s="161">
        <v>1</v>
      </c>
      <c r="D300" s="161">
        <v>13</v>
      </c>
      <c r="E300" s="146" t="s">
        <v>465</v>
      </c>
      <c r="F300" s="147" t="s">
        <v>467</v>
      </c>
      <c r="G300" s="149">
        <v>4640.5</v>
      </c>
      <c r="H300" s="149">
        <v>4640.5</v>
      </c>
      <c r="I300" s="149">
        <v>4640.5</v>
      </c>
    </row>
    <row r="301" spans="1:9" ht="30" customHeight="1">
      <c r="A301" s="159" t="s">
        <v>468</v>
      </c>
      <c r="B301" s="160">
        <v>913</v>
      </c>
      <c r="C301" s="161">
        <v>1</v>
      </c>
      <c r="D301" s="161">
        <v>13</v>
      </c>
      <c r="E301" s="146" t="s">
        <v>469</v>
      </c>
      <c r="F301" s="147" t="s">
        <v>227</v>
      </c>
      <c r="G301" s="149">
        <v>105.7</v>
      </c>
      <c r="H301" s="149">
        <v>105.7</v>
      </c>
      <c r="I301" s="149">
        <v>105.7</v>
      </c>
    </row>
    <row r="302" spans="1:9" ht="47.25">
      <c r="A302" s="159" t="s">
        <v>466</v>
      </c>
      <c r="B302" s="160">
        <v>913</v>
      </c>
      <c r="C302" s="161">
        <v>1</v>
      </c>
      <c r="D302" s="161">
        <v>13</v>
      </c>
      <c r="E302" s="146" t="s">
        <v>469</v>
      </c>
      <c r="F302" s="147" t="s">
        <v>467</v>
      </c>
      <c r="G302" s="149">
        <v>105.7</v>
      </c>
      <c r="H302" s="149">
        <v>105.7</v>
      </c>
      <c r="I302" s="149">
        <v>105.7</v>
      </c>
    </row>
    <row r="303" spans="1:9" ht="219.75" customHeight="1">
      <c r="A303" s="159" t="s">
        <v>298</v>
      </c>
      <c r="B303" s="160">
        <v>913</v>
      </c>
      <c r="C303" s="161">
        <v>1</v>
      </c>
      <c r="D303" s="161">
        <v>13</v>
      </c>
      <c r="E303" s="146" t="s">
        <v>470</v>
      </c>
      <c r="F303" s="147" t="s">
        <v>227</v>
      </c>
      <c r="G303" s="149">
        <v>33768.300000000003</v>
      </c>
      <c r="H303" s="149">
        <v>33712.1</v>
      </c>
      <c r="I303" s="149">
        <v>36997.1</v>
      </c>
    </row>
    <row r="304" spans="1:9" ht="47.25">
      <c r="A304" s="159" t="s">
        <v>466</v>
      </c>
      <c r="B304" s="160">
        <v>913</v>
      </c>
      <c r="C304" s="161">
        <v>1</v>
      </c>
      <c r="D304" s="161">
        <v>13</v>
      </c>
      <c r="E304" s="146" t="s">
        <v>470</v>
      </c>
      <c r="F304" s="147" t="s">
        <v>467</v>
      </c>
      <c r="G304" s="149">
        <v>33768.300000000003</v>
      </c>
      <c r="H304" s="149">
        <v>33712.1</v>
      </c>
      <c r="I304" s="149">
        <v>36997.1</v>
      </c>
    </row>
    <row r="305" spans="1:9" ht="62.25" customHeight="1">
      <c r="A305" s="159" t="s">
        <v>476</v>
      </c>
      <c r="B305" s="160">
        <v>913</v>
      </c>
      <c r="C305" s="161">
        <v>1</v>
      </c>
      <c r="D305" s="161">
        <v>13</v>
      </c>
      <c r="E305" s="146" t="s">
        <v>477</v>
      </c>
      <c r="F305" s="147" t="s">
        <v>227</v>
      </c>
      <c r="G305" s="149">
        <v>5145.8999999999996</v>
      </c>
      <c r="H305" s="149">
        <v>5025.3999999999996</v>
      </c>
      <c r="I305" s="149">
        <v>5510</v>
      </c>
    </row>
    <row r="306" spans="1:9" ht="31.5">
      <c r="A306" s="159" t="s">
        <v>478</v>
      </c>
      <c r="B306" s="160">
        <v>913</v>
      </c>
      <c r="C306" s="161">
        <v>1</v>
      </c>
      <c r="D306" s="161">
        <v>13</v>
      </c>
      <c r="E306" s="146" t="s">
        <v>479</v>
      </c>
      <c r="F306" s="147" t="s">
        <v>227</v>
      </c>
      <c r="G306" s="149">
        <v>5145.8999999999996</v>
      </c>
      <c r="H306" s="149">
        <v>5025.3999999999996</v>
      </c>
      <c r="I306" s="149">
        <v>5510</v>
      </c>
    </row>
    <row r="307" spans="1:9" ht="31.5">
      <c r="A307" s="159" t="s">
        <v>305</v>
      </c>
      <c r="B307" s="160">
        <v>913</v>
      </c>
      <c r="C307" s="161">
        <v>1</v>
      </c>
      <c r="D307" s="161">
        <v>13</v>
      </c>
      <c r="E307" s="146" t="s">
        <v>481</v>
      </c>
      <c r="F307" s="147" t="s">
        <v>227</v>
      </c>
      <c r="G307" s="149">
        <v>86.2</v>
      </c>
      <c r="H307" s="149">
        <v>135.80000000000001</v>
      </c>
      <c r="I307" s="149">
        <v>85.3</v>
      </c>
    </row>
    <row r="308" spans="1:9" ht="94.5">
      <c r="A308" s="159" t="s">
        <v>248</v>
      </c>
      <c r="B308" s="160">
        <v>913</v>
      </c>
      <c r="C308" s="161">
        <v>1</v>
      </c>
      <c r="D308" s="161">
        <v>13</v>
      </c>
      <c r="E308" s="146" t="s">
        <v>481</v>
      </c>
      <c r="F308" s="147" t="s">
        <v>249</v>
      </c>
      <c r="G308" s="149">
        <v>1</v>
      </c>
      <c r="H308" s="149">
        <v>0</v>
      </c>
      <c r="I308" s="149">
        <v>0</v>
      </c>
    </row>
    <row r="309" spans="1:9" ht="31.5">
      <c r="A309" s="159" t="s">
        <v>234</v>
      </c>
      <c r="B309" s="160">
        <v>913</v>
      </c>
      <c r="C309" s="161">
        <v>1</v>
      </c>
      <c r="D309" s="161">
        <v>13</v>
      </c>
      <c r="E309" s="146" t="s">
        <v>481</v>
      </c>
      <c r="F309" s="147" t="s">
        <v>235</v>
      </c>
      <c r="G309" s="149">
        <v>85.2</v>
      </c>
      <c r="H309" s="149">
        <v>131.80000000000001</v>
      </c>
      <c r="I309" s="149">
        <v>85.3</v>
      </c>
    </row>
    <row r="310" spans="1:9">
      <c r="A310" s="159" t="s">
        <v>244</v>
      </c>
      <c r="B310" s="160">
        <v>913</v>
      </c>
      <c r="C310" s="161">
        <v>1</v>
      </c>
      <c r="D310" s="161">
        <v>13</v>
      </c>
      <c r="E310" s="146" t="s">
        <v>481</v>
      </c>
      <c r="F310" s="147" t="s">
        <v>245</v>
      </c>
      <c r="G310" s="149">
        <v>0</v>
      </c>
      <c r="H310" s="149">
        <v>4</v>
      </c>
      <c r="I310" s="149">
        <v>0</v>
      </c>
    </row>
    <row r="311" spans="1:9" ht="220.5" customHeight="1">
      <c r="A311" s="159" t="s">
        <v>298</v>
      </c>
      <c r="B311" s="160">
        <v>913</v>
      </c>
      <c r="C311" s="161">
        <v>1</v>
      </c>
      <c r="D311" s="161">
        <v>13</v>
      </c>
      <c r="E311" s="146" t="s">
        <v>482</v>
      </c>
      <c r="F311" s="147" t="s">
        <v>227</v>
      </c>
      <c r="G311" s="149">
        <v>5059.7</v>
      </c>
      <c r="H311" s="149">
        <v>4889.6000000000004</v>
      </c>
      <c r="I311" s="149">
        <v>5424.7</v>
      </c>
    </row>
    <row r="312" spans="1:9" ht="94.5">
      <c r="A312" s="159" t="s">
        <v>248</v>
      </c>
      <c r="B312" s="160">
        <v>913</v>
      </c>
      <c r="C312" s="161">
        <v>1</v>
      </c>
      <c r="D312" s="161">
        <v>13</v>
      </c>
      <c r="E312" s="146" t="s">
        <v>482</v>
      </c>
      <c r="F312" s="147" t="s">
        <v>249</v>
      </c>
      <c r="G312" s="149">
        <v>5059.7</v>
      </c>
      <c r="H312" s="149">
        <v>4889.6000000000004</v>
      </c>
      <c r="I312" s="149">
        <v>5424.7</v>
      </c>
    </row>
    <row r="313" spans="1:9">
      <c r="A313" s="159" t="s">
        <v>740</v>
      </c>
      <c r="B313" s="160">
        <v>913</v>
      </c>
      <c r="C313" s="161">
        <v>4</v>
      </c>
      <c r="D313" s="161">
        <v>0</v>
      </c>
      <c r="E313" s="146" t="s">
        <v>227</v>
      </c>
      <c r="F313" s="147" t="s">
        <v>227</v>
      </c>
      <c r="G313" s="149">
        <v>100</v>
      </c>
      <c r="H313" s="149">
        <v>100</v>
      </c>
      <c r="I313" s="149">
        <v>100</v>
      </c>
    </row>
    <row r="314" spans="1:9" ht="31.5">
      <c r="A314" s="159" t="s">
        <v>416</v>
      </c>
      <c r="B314" s="160">
        <v>913</v>
      </c>
      <c r="C314" s="161">
        <v>4</v>
      </c>
      <c r="D314" s="161">
        <v>12</v>
      </c>
      <c r="E314" s="146" t="s">
        <v>227</v>
      </c>
      <c r="F314" s="147" t="s">
        <v>227</v>
      </c>
      <c r="G314" s="149">
        <v>100</v>
      </c>
      <c r="H314" s="149">
        <v>100</v>
      </c>
      <c r="I314" s="149">
        <v>100</v>
      </c>
    </row>
    <row r="315" spans="1:9" ht="63">
      <c r="A315" s="159" t="s">
        <v>443</v>
      </c>
      <c r="B315" s="160">
        <v>913</v>
      </c>
      <c r="C315" s="161">
        <v>4</v>
      </c>
      <c r="D315" s="161">
        <v>12</v>
      </c>
      <c r="E315" s="146" t="s">
        <v>444</v>
      </c>
      <c r="F315" s="147" t="s">
        <v>227</v>
      </c>
      <c r="G315" s="149">
        <v>100</v>
      </c>
      <c r="H315" s="149">
        <v>100</v>
      </c>
      <c r="I315" s="149">
        <v>100</v>
      </c>
    </row>
    <row r="316" spans="1:9" ht="78.75">
      <c r="A316" s="159" t="s">
        <v>445</v>
      </c>
      <c r="B316" s="160">
        <v>913</v>
      </c>
      <c r="C316" s="161">
        <v>4</v>
      </c>
      <c r="D316" s="161">
        <v>12</v>
      </c>
      <c r="E316" s="146" t="s">
        <v>446</v>
      </c>
      <c r="F316" s="147" t="s">
        <v>227</v>
      </c>
      <c r="G316" s="149">
        <v>100</v>
      </c>
      <c r="H316" s="149">
        <v>100</v>
      </c>
      <c r="I316" s="149">
        <v>100</v>
      </c>
    </row>
    <row r="317" spans="1:9" ht="47.25">
      <c r="A317" s="159" t="s">
        <v>447</v>
      </c>
      <c r="B317" s="160">
        <v>913</v>
      </c>
      <c r="C317" s="161">
        <v>4</v>
      </c>
      <c r="D317" s="161">
        <v>12</v>
      </c>
      <c r="E317" s="146" t="s">
        <v>448</v>
      </c>
      <c r="F317" s="147" t="s">
        <v>227</v>
      </c>
      <c r="G317" s="149">
        <v>100</v>
      </c>
      <c r="H317" s="149">
        <v>100</v>
      </c>
      <c r="I317" s="149">
        <v>100</v>
      </c>
    </row>
    <row r="318" spans="1:9" ht="63">
      <c r="A318" s="159" t="s">
        <v>453</v>
      </c>
      <c r="B318" s="160">
        <v>913</v>
      </c>
      <c r="C318" s="161">
        <v>4</v>
      </c>
      <c r="D318" s="161">
        <v>12</v>
      </c>
      <c r="E318" s="146" t="s">
        <v>454</v>
      </c>
      <c r="F318" s="147" t="s">
        <v>227</v>
      </c>
      <c r="G318" s="149">
        <v>100</v>
      </c>
      <c r="H318" s="149">
        <v>100</v>
      </c>
      <c r="I318" s="149">
        <v>100</v>
      </c>
    </row>
    <row r="319" spans="1:9" ht="31.5">
      <c r="A319" s="159" t="s">
        <v>234</v>
      </c>
      <c r="B319" s="160">
        <v>913</v>
      </c>
      <c r="C319" s="161">
        <v>4</v>
      </c>
      <c r="D319" s="161">
        <v>12</v>
      </c>
      <c r="E319" s="146" t="s">
        <v>454</v>
      </c>
      <c r="F319" s="147" t="s">
        <v>235</v>
      </c>
      <c r="G319" s="149">
        <v>100</v>
      </c>
      <c r="H319" s="149">
        <v>100</v>
      </c>
      <c r="I319" s="149">
        <v>100</v>
      </c>
    </row>
    <row r="320" spans="1:9" ht="31.5">
      <c r="A320" s="159" t="s">
        <v>741</v>
      </c>
      <c r="B320" s="160">
        <v>913</v>
      </c>
      <c r="C320" s="161">
        <v>5</v>
      </c>
      <c r="D320" s="161">
        <v>0</v>
      </c>
      <c r="E320" s="146" t="s">
        <v>227</v>
      </c>
      <c r="F320" s="147" t="s">
        <v>227</v>
      </c>
      <c r="G320" s="149">
        <v>3.9</v>
      </c>
      <c r="H320" s="149">
        <v>3.9</v>
      </c>
      <c r="I320" s="149">
        <v>3.9</v>
      </c>
    </row>
    <row r="321" spans="1:9">
      <c r="A321" s="159" t="s">
        <v>459</v>
      </c>
      <c r="B321" s="160">
        <v>913</v>
      </c>
      <c r="C321" s="161">
        <v>5</v>
      </c>
      <c r="D321" s="161">
        <v>1</v>
      </c>
      <c r="E321" s="146" t="s">
        <v>227</v>
      </c>
      <c r="F321" s="147" t="s">
        <v>227</v>
      </c>
      <c r="G321" s="149">
        <v>3.9</v>
      </c>
      <c r="H321" s="149">
        <v>3.9</v>
      </c>
      <c r="I321" s="149">
        <v>3.9</v>
      </c>
    </row>
    <row r="322" spans="1:9" ht="47.25" customHeight="1">
      <c r="A322" s="159" t="s">
        <v>443</v>
      </c>
      <c r="B322" s="160">
        <v>913</v>
      </c>
      <c r="C322" s="161">
        <v>5</v>
      </c>
      <c r="D322" s="161">
        <v>1</v>
      </c>
      <c r="E322" s="146" t="s">
        <v>444</v>
      </c>
      <c r="F322" s="147" t="s">
        <v>227</v>
      </c>
      <c r="G322" s="149">
        <v>3.9</v>
      </c>
      <c r="H322" s="149">
        <v>3.9</v>
      </c>
      <c r="I322" s="149">
        <v>3.9</v>
      </c>
    </row>
    <row r="323" spans="1:9" ht="78.75">
      <c r="A323" s="159" t="s">
        <v>445</v>
      </c>
      <c r="B323" s="160">
        <v>913</v>
      </c>
      <c r="C323" s="161">
        <v>5</v>
      </c>
      <c r="D323" s="161">
        <v>1</v>
      </c>
      <c r="E323" s="146" t="s">
        <v>446</v>
      </c>
      <c r="F323" s="147" t="s">
        <v>227</v>
      </c>
      <c r="G323" s="149">
        <v>3.9</v>
      </c>
      <c r="H323" s="149">
        <v>3.9</v>
      </c>
      <c r="I323" s="149">
        <v>3.9</v>
      </c>
    </row>
    <row r="324" spans="1:9" ht="47.25">
      <c r="A324" s="159" t="s">
        <v>447</v>
      </c>
      <c r="B324" s="160">
        <v>913</v>
      </c>
      <c r="C324" s="161">
        <v>5</v>
      </c>
      <c r="D324" s="161">
        <v>1</v>
      </c>
      <c r="E324" s="146" t="s">
        <v>448</v>
      </c>
      <c r="F324" s="147" t="s">
        <v>227</v>
      </c>
      <c r="G324" s="149">
        <v>3.9</v>
      </c>
      <c r="H324" s="149">
        <v>3.9</v>
      </c>
      <c r="I324" s="149">
        <v>3.9</v>
      </c>
    </row>
    <row r="325" spans="1:9" ht="31.5">
      <c r="A325" s="159" t="s">
        <v>457</v>
      </c>
      <c r="B325" s="160">
        <v>913</v>
      </c>
      <c r="C325" s="161">
        <v>5</v>
      </c>
      <c r="D325" s="161">
        <v>1</v>
      </c>
      <c r="E325" s="146" t="s">
        <v>458</v>
      </c>
      <c r="F325" s="147" t="s">
        <v>227</v>
      </c>
      <c r="G325" s="149">
        <v>3.9</v>
      </c>
      <c r="H325" s="149">
        <v>3.9</v>
      </c>
      <c r="I325" s="149">
        <v>3.9</v>
      </c>
    </row>
    <row r="326" spans="1:9" ht="31.5">
      <c r="A326" s="159" t="s">
        <v>234</v>
      </c>
      <c r="B326" s="160">
        <v>913</v>
      </c>
      <c r="C326" s="161">
        <v>5</v>
      </c>
      <c r="D326" s="161">
        <v>1</v>
      </c>
      <c r="E326" s="146" t="s">
        <v>458</v>
      </c>
      <c r="F326" s="147" t="s">
        <v>235</v>
      </c>
      <c r="G326" s="149">
        <v>3.9</v>
      </c>
      <c r="H326" s="149">
        <v>3.9</v>
      </c>
      <c r="I326" s="149">
        <v>3.9</v>
      </c>
    </row>
    <row r="327" spans="1:9">
      <c r="A327" s="159" t="s">
        <v>732</v>
      </c>
      <c r="B327" s="160">
        <v>913</v>
      </c>
      <c r="C327" s="161">
        <v>7</v>
      </c>
      <c r="D327" s="161">
        <v>0</v>
      </c>
      <c r="E327" s="146" t="s">
        <v>227</v>
      </c>
      <c r="F327" s="147" t="s">
        <v>227</v>
      </c>
      <c r="G327" s="149">
        <v>24</v>
      </c>
      <c r="H327" s="149">
        <v>0</v>
      </c>
      <c r="I327" s="149">
        <v>0</v>
      </c>
    </row>
    <row r="328" spans="1:9" ht="47.25">
      <c r="A328" s="159" t="s">
        <v>241</v>
      </c>
      <c r="B328" s="160">
        <v>913</v>
      </c>
      <c r="C328" s="161">
        <v>7</v>
      </c>
      <c r="D328" s="161">
        <v>5</v>
      </c>
      <c r="E328" s="146" t="s">
        <v>227</v>
      </c>
      <c r="F328" s="147" t="s">
        <v>227</v>
      </c>
      <c r="G328" s="149">
        <v>24</v>
      </c>
      <c r="H328" s="149">
        <v>0</v>
      </c>
      <c r="I328" s="149">
        <v>0</v>
      </c>
    </row>
    <row r="329" spans="1:9" ht="63">
      <c r="A329" s="159" t="s">
        <v>443</v>
      </c>
      <c r="B329" s="160">
        <v>913</v>
      </c>
      <c r="C329" s="161">
        <v>7</v>
      </c>
      <c r="D329" s="161">
        <v>5</v>
      </c>
      <c r="E329" s="146" t="s">
        <v>444</v>
      </c>
      <c r="F329" s="147" t="s">
        <v>227</v>
      </c>
      <c r="G329" s="149">
        <v>24</v>
      </c>
      <c r="H329" s="149">
        <v>0</v>
      </c>
      <c r="I329" s="149">
        <v>0</v>
      </c>
    </row>
    <row r="330" spans="1:9" ht="63" customHeight="1">
      <c r="A330" s="159" t="s">
        <v>476</v>
      </c>
      <c r="B330" s="160">
        <v>913</v>
      </c>
      <c r="C330" s="161">
        <v>7</v>
      </c>
      <c r="D330" s="161">
        <v>5</v>
      </c>
      <c r="E330" s="146" t="s">
        <v>477</v>
      </c>
      <c r="F330" s="147" t="s">
        <v>227</v>
      </c>
      <c r="G330" s="149">
        <v>24</v>
      </c>
      <c r="H330" s="149">
        <v>0</v>
      </c>
      <c r="I330" s="149">
        <v>0</v>
      </c>
    </row>
    <row r="331" spans="1:9" ht="31.5">
      <c r="A331" s="159" t="s">
        <v>478</v>
      </c>
      <c r="B331" s="160">
        <v>913</v>
      </c>
      <c r="C331" s="161">
        <v>7</v>
      </c>
      <c r="D331" s="161">
        <v>5</v>
      </c>
      <c r="E331" s="146" t="s">
        <v>479</v>
      </c>
      <c r="F331" s="147" t="s">
        <v>227</v>
      </c>
      <c r="G331" s="149">
        <v>24</v>
      </c>
      <c r="H331" s="149">
        <v>0</v>
      </c>
      <c r="I331" s="149">
        <v>0</v>
      </c>
    </row>
    <row r="332" spans="1:9" ht="31.5">
      <c r="A332" s="159" t="s">
        <v>239</v>
      </c>
      <c r="B332" s="160">
        <v>913</v>
      </c>
      <c r="C332" s="161">
        <v>7</v>
      </c>
      <c r="D332" s="161">
        <v>5</v>
      </c>
      <c r="E332" s="146" t="s">
        <v>480</v>
      </c>
      <c r="F332" s="147" t="s">
        <v>227</v>
      </c>
      <c r="G332" s="149">
        <v>24</v>
      </c>
      <c r="H332" s="149">
        <v>0</v>
      </c>
      <c r="I332" s="149">
        <v>0</v>
      </c>
    </row>
    <row r="333" spans="1:9" ht="31.5">
      <c r="A333" s="159" t="s">
        <v>234</v>
      </c>
      <c r="B333" s="160">
        <v>913</v>
      </c>
      <c r="C333" s="161">
        <v>7</v>
      </c>
      <c r="D333" s="161">
        <v>5</v>
      </c>
      <c r="E333" s="146" t="s">
        <v>480</v>
      </c>
      <c r="F333" s="147" t="s">
        <v>235</v>
      </c>
      <c r="G333" s="149">
        <v>24</v>
      </c>
      <c r="H333" s="149">
        <v>0</v>
      </c>
      <c r="I333" s="149">
        <v>0</v>
      </c>
    </row>
    <row r="334" spans="1:9" ht="20.25" customHeight="1">
      <c r="A334" s="159" t="s">
        <v>742</v>
      </c>
      <c r="B334" s="160">
        <v>913</v>
      </c>
      <c r="C334" s="161">
        <v>12</v>
      </c>
      <c r="D334" s="161">
        <v>0</v>
      </c>
      <c r="E334" s="146" t="s">
        <v>227</v>
      </c>
      <c r="F334" s="147" t="s">
        <v>227</v>
      </c>
      <c r="G334" s="149">
        <v>3750</v>
      </c>
      <c r="H334" s="149">
        <v>3750</v>
      </c>
      <c r="I334" s="149">
        <v>3750</v>
      </c>
    </row>
    <row r="335" spans="1:9">
      <c r="A335" s="159" t="s">
        <v>475</v>
      </c>
      <c r="B335" s="160">
        <v>913</v>
      </c>
      <c r="C335" s="161">
        <v>12</v>
      </c>
      <c r="D335" s="161">
        <v>2</v>
      </c>
      <c r="E335" s="146" t="s">
        <v>227</v>
      </c>
      <c r="F335" s="147" t="s">
        <v>227</v>
      </c>
      <c r="G335" s="149">
        <v>3750</v>
      </c>
      <c r="H335" s="149">
        <v>3750</v>
      </c>
      <c r="I335" s="149">
        <v>3750</v>
      </c>
    </row>
    <row r="336" spans="1:9" ht="46.5" customHeight="1">
      <c r="A336" s="159" t="s">
        <v>443</v>
      </c>
      <c r="B336" s="160">
        <v>913</v>
      </c>
      <c r="C336" s="161">
        <v>12</v>
      </c>
      <c r="D336" s="161">
        <v>2</v>
      </c>
      <c r="E336" s="146" t="s">
        <v>444</v>
      </c>
      <c r="F336" s="147" t="s">
        <v>227</v>
      </c>
      <c r="G336" s="149">
        <v>3750</v>
      </c>
      <c r="H336" s="149">
        <v>3750</v>
      </c>
      <c r="I336" s="149">
        <v>3750</v>
      </c>
    </row>
    <row r="337" spans="1:9" ht="78.75">
      <c r="A337" s="159" t="s">
        <v>460</v>
      </c>
      <c r="B337" s="160">
        <v>913</v>
      </c>
      <c r="C337" s="161">
        <v>12</v>
      </c>
      <c r="D337" s="161">
        <v>2</v>
      </c>
      <c r="E337" s="146" t="s">
        <v>461</v>
      </c>
      <c r="F337" s="147" t="s">
        <v>227</v>
      </c>
      <c r="G337" s="149">
        <v>3750</v>
      </c>
      <c r="H337" s="149">
        <v>3750</v>
      </c>
      <c r="I337" s="149">
        <v>3750</v>
      </c>
    </row>
    <row r="338" spans="1:9" ht="78.75">
      <c r="A338" s="159" t="s">
        <v>471</v>
      </c>
      <c r="B338" s="160">
        <v>913</v>
      </c>
      <c r="C338" s="161">
        <v>12</v>
      </c>
      <c r="D338" s="161">
        <v>2</v>
      </c>
      <c r="E338" s="146" t="s">
        <v>472</v>
      </c>
      <c r="F338" s="147" t="s">
        <v>227</v>
      </c>
      <c r="G338" s="149">
        <v>3750</v>
      </c>
      <c r="H338" s="149">
        <v>3750</v>
      </c>
      <c r="I338" s="149">
        <v>3750</v>
      </c>
    </row>
    <row r="339" spans="1:9" ht="31.5">
      <c r="A339" s="159" t="s">
        <v>473</v>
      </c>
      <c r="B339" s="160">
        <v>913</v>
      </c>
      <c r="C339" s="161">
        <v>12</v>
      </c>
      <c r="D339" s="161">
        <v>2</v>
      </c>
      <c r="E339" s="146" t="s">
        <v>474</v>
      </c>
      <c r="F339" s="147" t="s">
        <v>227</v>
      </c>
      <c r="G339" s="149">
        <v>3750</v>
      </c>
      <c r="H339" s="149">
        <v>3750</v>
      </c>
      <c r="I339" s="149">
        <v>3750</v>
      </c>
    </row>
    <row r="340" spans="1:9">
      <c r="A340" s="159" t="s">
        <v>244</v>
      </c>
      <c r="B340" s="160">
        <v>913</v>
      </c>
      <c r="C340" s="161">
        <v>12</v>
      </c>
      <c r="D340" s="161">
        <v>2</v>
      </c>
      <c r="E340" s="146" t="s">
        <v>474</v>
      </c>
      <c r="F340" s="147" t="s">
        <v>245</v>
      </c>
      <c r="G340" s="149">
        <v>3750</v>
      </c>
      <c r="H340" s="149">
        <v>3750</v>
      </c>
      <c r="I340" s="149">
        <v>3750</v>
      </c>
    </row>
    <row r="341" spans="1:9" s="144" customFormat="1">
      <c r="A341" s="156" t="s">
        <v>743</v>
      </c>
      <c r="B341" s="157">
        <v>916</v>
      </c>
      <c r="C341" s="158">
        <v>0</v>
      </c>
      <c r="D341" s="158">
        <v>0</v>
      </c>
      <c r="E341" s="140" t="s">
        <v>227</v>
      </c>
      <c r="F341" s="141" t="s">
        <v>227</v>
      </c>
      <c r="G341" s="143">
        <v>1940</v>
      </c>
      <c r="H341" s="143">
        <v>1881.8</v>
      </c>
      <c r="I341" s="143">
        <v>2078.9</v>
      </c>
    </row>
    <row r="342" spans="1:9">
      <c r="A342" s="159" t="s">
        <v>737</v>
      </c>
      <c r="B342" s="160">
        <v>916</v>
      </c>
      <c r="C342" s="161">
        <v>1</v>
      </c>
      <c r="D342" s="161">
        <v>0</v>
      </c>
      <c r="E342" s="146" t="s">
        <v>227</v>
      </c>
      <c r="F342" s="147" t="s">
        <v>227</v>
      </c>
      <c r="G342" s="149">
        <v>1940</v>
      </c>
      <c r="H342" s="149">
        <v>1881.8</v>
      </c>
      <c r="I342" s="149">
        <v>2078.9</v>
      </c>
    </row>
    <row r="343" spans="1:9" ht="62.25" customHeight="1">
      <c r="A343" s="159" t="s">
        <v>685</v>
      </c>
      <c r="B343" s="160">
        <v>916</v>
      </c>
      <c r="C343" s="161">
        <v>1</v>
      </c>
      <c r="D343" s="161">
        <v>3</v>
      </c>
      <c r="E343" s="146" t="s">
        <v>227</v>
      </c>
      <c r="F343" s="147" t="s">
        <v>227</v>
      </c>
      <c r="G343" s="149">
        <v>1940</v>
      </c>
      <c r="H343" s="149">
        <v>1881.8</v>
      </c>
      <c r="I343" s="149">
        <v>2078.9</v>
      </c>
    </row>
    <row r="344" spans="1:9">
      <c r="A344" s="159" t="s">
        <v>678</v>
      </c>
      <c r="B344" s="160">
        <v>916</v>
      </c>
      <c r="C344" s="161">
        <v>1</v>
      </c>
      <c r="D344" s="161">
        <v>3</v>
      </c>
      <c r="E344" s="146" t="s">
        <v>679</v>
      </c>
      <c r="F344" s="147" t="s">
        <v>227</v>
      </c>
      <c r="G344" s="149">
        <v>1940</v>
      </c>
      <c r="H344" s="149">
        <v>1881.8</v>
      </c>
      <c r="I344" s="149">
        <v>2078.9</v>
      </c>
    </row>
    <row r="345" spans="1:9" ht="47.25">
      <c r="A345" s="159" t="s">
        <v>680</v>
      </c>
      <c r="B345" s="160">
        <v>916</v>
      </c>
      <c r="C345" s="161">
        <v>1</v>
      </c>
      <c r="D345" s="161">
        <v>3</v>
      </c>
      <c r="E345" s="146" t="s">
        <v>681</v>
      </c>
      <c r="F345" s="147" t="s">
        <v>227</v>
      </c>
      <c r="G345" s="149">
        <v>1940</v>
      </c>
      <c r="H345" s="149">
        <v>1881.8</v>
      </c>
      <c r="I345" s="149">
        <v>2078.9</v>
      </c>
    </row>
    <row r="346" spans="1:9" ht="31.5">
      <c r="A346" s="159" t="s">
        <v>682</v>
      </c>
      <c r="B346" s="160">
        <v>916</v>
      </c>
      <c r="C346" s="161">
        <v>1</v>
      </c>
      <c r="D346" s="161">
        <v>3</v>
      </c>
      <c r="E346" s="146" t="s">
        <v>683</v>
      </c>
      <c r="F346" s="147" t="s">
        <v>227</v>
      </c>
      <c r="G346" s="149">
        <v>1375.1</v>
      </c>
      <c r="H346" s="149">
        <v>1328.9</v>
      </c>
      <c r="I346" s="149">
        <v>1474.3</v>
      </c>
    </row>
    <row r="347" spans="1:9" ht="219.75" customHeight="1">
      <c r="A347" s="159" t="s">
        <v>298</v>
      </c>
      <c r="B347" s="160">
        <v>916</v>
      </c>
      <c r="C347" s="161">
        <v>1</v>
      </c>
      <c r="D347" s="161">
        <v>3</v>
      </c>
      <c r="E347" s="146" t="s">
        <v>684</v>
      </c>
      <c r="F347" s="147" t="s">
        <v>227</v>
      </c>
      <c r="G347" s="149">
        <v>1375.1</v>
      </c>
      <c r="H347" s="149">
        <v>1328.9</v>
      </c>
      <c r="I347" s="149">
        <v>1474.3</v>
      </c>
    </row>
    <row r="348" spans="1:9" ht="94.5">
      <c r="A348" s="159" t="s">
        <v>248</v>
      </c>
      <c r="B348" s="160">
        <v>916</v>
      </c>
      <c r="C348" s="161">
        <v>1</v>
      </c>
      <c r="D348" s="161">
        <v>3</v>
      </c>
      <c r="E348" s="146" t="s">
        <v>684</v>
      </c>
      <c r="F348" s="147" t="s">
        <v>249</v>
      </c>
      <c r="G348" s="149">
        <v>1375.1</v>
      </c>
      <c r="H348" s="149">
        <v>1328.9</v>
      </c>
      <c r="I348" s="149">
        <v>1474.3</v>
      </c>
    </row>
    <row r="349" spans="1:9" ht="31.5">
      <c r="A349" s="159" t="s">
        <v>686</v>
      </c>
      <c r="B349" s="160">
        <v>916</v>
      </c>
      <c r="C349" s="161">
        <v>1</v>
      </c>
      <c r="D349" s="161">
        <v>3</v>
      </c>
      <c r="E349" s="146" t="s">
        <v>687</v>
      </c>
      <c r="F349" s="147" t="s">
        <v>227</v>
      </c>
      <c r="G349" s="149">
        <v>564.9</v>
      </c>
      <c r="H349" s="149">
        <v>552.9</v>
      </c>
      <c r="I349" s="149">
        <v>604.6</v>
      </c>
    </row>
    <row r="350" spans="1:9" ht="31.5">
      <c r="A350" s="159" t="s">
        <v>359</v>
      </c>
      <c r="B350" s="160">
        <v>916</v>
      </c>
      <c r="C350" s="161">
        <v>1</v>
      </c>
      <c r="D350" s="161">
        <v>3</v>
      </c>
      <c r="E350" s="146" t="s">
        <v>688</v>
      </c>
      <c r="F350" s="147" t="s">
        <v>227</v>
      </c>
      <c r="G350" s="149">
        <v>15.7</v>
      </c>
      <c r="H350" s="149">
        <v>22.2</v>
      </c>
      <c r="I350" s="149">
        <v>15.7</v>
      </c>
    </row>
    <row r="351" spans="1:9" ht="94.5">
      <c r="A351" s="159" t="s">
        <v>248</v>
      </c>
      <c r="B351" s="160">
        <v>916</v>
      </c>
      <c r="C351" s="161">
        <v>1</v>
      </c>
      <c r="D351" s="161">
        <v>3</v>
      </c>
      <c r="E351" s="146" t="s">
        <v>688</v>
      </c>
      <c r="F351" s="147" t="s">
        <v>249</v>
      </c>
      <c r="G351" s="149">
        <v>3.7</v>
      </c>
      <c r="H351" s="149">
        <v>3.7</v>
      </c>
      <c r="I351" s="149">
        <v>3.7</v>
      </c>
    </row>
    <row r="352" spans="1:9" ht="31.5">
      <c r="A352" s="159" t="s">
        <v>234</v>
      </c>
      <c r="B352" s="160">
        <v>916</v>
      </c>
      <c r="C352" s="161">
        <v>1</v>
      </c>
      <c r="D352" s="161">
        <v>3</v>
      </c>
      <c r="E352" s="146" t="s">
        <v>688</v>
      </c>
      <c r="F352" s="147" t="s">
        <v>235</v>
      </c>
      <c r="G352" s="149">
        <v>12</v>
      </c>
      <c r="H352" s="149">
        <v>18.5</v>
      </c>
      <c r="I352" s="149">
        <v>12</v>
      </c>
    </row>
    <row r="353" spans="1:9" ht="220.5" customHeight="1">
      <c r="A353" s="159" t="s">
        <v>298</v>
      </c>
      <c r="B353" s="160">
        <v>916</v>
      </c>
      <c r="C353" s="161">
        <v>1</v>
      </c>
      <c r="D353" s="161">
        <v>3</v>
      </c>
      <c r="E353" s="146" t="s">
        <v>689</v>
      </c>
      <c r="F353" s="147" t="s">
        <v>227</v>
      </c>
      <c r="G353" s="149">
        <v>549.20000000000005</v>
      </c>
      <c r="H353" s="149">
        <v>530.70000000000005</v>
      </c>
      <c r="I353" s="149">
        <v>588.9</v>
      </c>
    </row>
    <row r="354" spans="1:9" ht="94.5">
      <c r="A354" s="159" t="s">
        <v>248</v>
      </c>
      <c r="B354" s="160">
        <v>916</v>
      </c>
      <c r="C354" s="161">
        <v>1</v>
      </c>
      <c r="D354" s="161">
        <v>3</v>
      </c>
      <c r="E354" s="146" t="s">
        <v>689</v>
      </c>
      <c r="F354" s="147" t="s">
        <v>249</v>
      </c>
      <c r="G354" s="149">
        <v>549.20000000000005</v>
      </c>
      <c r="H354" s="149">
        <v>530.70000000000005</v>
      </c>
      <c r="I354" s="149">
        <v>588.9</v>
      </c>
    </row>
    <row r="355" spans="1:9" s="144" customFormat="1">
      <c r="A355" s="156" t="s">
        <v>744</v>
      </c>
      <c r="B355" s="157">
        <v>917</v>
      </c>
      <c r="C355" s="158">
        <v>0</v>
      </c>
      <c r="D355" s="158">
        <v>0</v>
      </c>
      <c r="E355" s="140" t="s">
        <v>227</v>
      </c>
      <c r="F355" s="141" t="s">
        <v>227</v>
      </c>
      <c r="G355" s="143">
        <v>68453.5</v>
      </c>
      <c r="H355" s="143">
        <v>70771.8</v>
      </c>
      <c r="I355" s="143">
        <v>72065.600000000006</v>
      </c>
    </row>
    <row r="356" spans="1:9">
      <c r="A356" s="159" t="s">
        <v>737</v>
      </c>
      <c r="B356" s="160">
        <v>917</v>
      </c>
      <c r="C356" s="161">
        <v>1</v>
      </c>
      <c r="D356" s="161">
        <v>0</v>
      </c>
      <c r="E356" s="146" t="s">
        <v>227</v>
      </c>
      <c r="F356" s="147" t="s">
        <v>227</v>
      </c>
      <c r="G356" s="149">
        <v>56367</v>
      </c>
      <c r="H356" s="149">
        <v>59376.6</v>
      </c>
      <c r="I356" s="149">
        <v>60349.9</v>
      </c>
    </row>
    <row r="357" spans="1:9" ht="47.25" customHeight="1">
      <c r="A357" s="159" t="s">
        <v>517</v>
      </c>
      <c r="B357" s="160">
        <v>917</v>
      </c>
      <c r="C357" s="161">
        <v>1</v>
      </c>
      <c r="D357" s="161">
        <v>2</v>
      </c>
      <c r="E357" s="146" t="s">
        <v>227</v>
      </c>
      <c r="F357" s="147" t="s">
        <v>227</v>
      </c>
      <c r="G357" s="149">
        <v>3415.7</v>
      </c>
      <c r="H357" s="149">
        <v>3295.8</v>
      </c>
      <c r="I357" s="149">
        <v>3673.3</v>
      </c>
    </row>
    <row r="358" spans="1:9" ht="63">
      <c r="A358" s="159" t="s">
        <v>483</v>
      </c>
      <c r="B358" s="160">
        <v>917</v>
      </c>
      <c r="C358" s="161">
        <v>1</v>
      </c>
      <c r="D358" s="161">
        <v>2</v>
      </c>
      <c r="E358" s="146" t="s">
        <v>484</v>
      </c>
      <c r="F358" s="147" t="s">
        <v>227</v>
      </c>
      <c r="G358" s="149">
        <v>3415.7</v>
      </c>
      <c r="H358" s="149">
        <v>3295.8</v>
      </c>
      <c r="I358" s="149">
        <v>3673.3</v>
      </c>
    </row>
    <row r="359" spans="1:9" ht="47.25">
      <c r="A359" s="159" t="s">
        <v>485</v>
      </c>
      <c r="B359" s="160">
        <v>917</v>
      </c>
      <c r="C359" s="161">
        <v>1</v>
      </c>
      <c r="D359" s="161">
        <v>2</v>
      </c>
      <c r="E359" s="146" t="s">
        <v>486</v>
      </c>
      <c r="F359" s="147" t="s">
        <v>227</v>
      </c>
      <c r="G359" s="149">
        <v>3415.7</v>
      </c>
      <c r="H359" s="149">
        <v>3295.8</v>
      </c>
      <c r="I359" s="149">
        <v>3673.3</v>
      </c>
    </row>
    <row r="360" spans="1:9" ht="30" customHeight="1">
      <c r="A360" s="159" t="s">
        <v>514</v>
      </c>
      <c r="B360" s="160">
        <v>917</v>
      </c>
      <c r="C360" s="161">
        <v>1</v>
      </c>
      <c r="D360" s="161">
        <v>2</v>
      </c>
      <c r="E360" s="146" t="s">
        <v>515</v>
      </c>
      <c r="F360" s="147" t="s">
        <v>227</v>
      </c>
      <c r="G360" s="149">
        <v>3415.7</v>
      </c>
      <c r="H360" s="149">
        <v>3295.8</v>
      </c>
      <c r="I360" s="149">
        <v>3673.3</v>
      </c>
    </row>
    <row r="361" spans="1:9" ht="219.75" customHeight="1">
      <c r="A361" s="159" t="s">
        <v>298</v>
      </c>
      <c r="B361" s="160">
        <v>917</v>
      </c>
      <c r="C361" s="161">
        <v>1</v>
      </c>
      <c r="D361" s="161">
        <v>2</v>
      </c>
      <c r="E361" s="146" t="s">
        <v>516</v>
      </c>
      <c r="F361" s="147" t="s">
        <v>227</v>
      </c>
      <c r="G361" s="149">
        <v>3415.7</v>
      </c>
      <c r="H361" s="149">
        <v>3295.8</v>
      </c>
      <c r="I361" s="149">
        <v>3673.3</v>
      </c>
    </row>
    <row r="362" spans="1:9" ht="94.5">
      <c r="A362" s="159" t="s">
        <v>248</v>
      </c>
      <c r="B362" s="160">
        <v>917</v>
      </c>
      <c r="C362" s="161">
        <v>1</v>
      </c>
      <c r="D362" s="161">
        <v>2</v>
      </c>
      <c r="E362" s="146" t="s">
        <v>516</v>
      </c>
      <c r="F362" s="147" t="s">
        <v>249</v>
      </c>
      <c r="G362" s="149">
        <v>3415.7</v>
      </c>
      <c r="H362" s="149">
        <v>3295.8</v>
      </c>
      <c r="I362" s="149">
        <v>3673.3</v>
      </c>
    </row>
    <row r="363" spans="1:9" ht="78.75" customHeight="1">
      <c r="A363" s="159" t="s">
        <v>402</v>
      </c>
      <c r="B363" s="160">
        <v>917</v>
      </c>
      <c r="C363" s="161">
        <v>1</v>
      </c>
      <c r="D363" s="161">
        <v>4</v>
      </c>
      <c r="E363" s="146" t="s">
        <v>227</v>
      </c>
      <c r="F363" s="147" t="s">
        <v>227</v>
      </c>
      <c r="G363" s="149">
        <v>50688.5</v>
      </c>
      <c r="H363" s="149">
        <v>49775.9</v>
      </c>
      <c r="I363" s="149">
        <v>54330.6</v>
      </c>
    </row>
    <row r="364" spans="1:9" ht="63">
      <c r="A364" s="159" t="s">
        <v>363</v>
      </c>
      <c r="B364" s="160">
        <v>917</v>
      </c>
      <c r="C364" s="161">
        <v>1</v>
      </c>
      <c r="D364" s="161">
        <v>4</v>
      </c>
      <c r="E364" s="146" t="s">
        <v>364</v>
      </c>
      <c r="F364" s="147" t="s">
        <v>227</v>
      </c>
      <c r="G364" s="149">
        <v>3</v>
      </c>
      <c r="H364" s="149">
        <v>3</v>
      </c>
      <c r="I364" s="149">
        <v>3</v>
      </c>
    </row>
    <row r="365" spans="1:9" ht="63" customHeight="1">
      <c r="A365" s="159" t="s">
        <v>394</v>
      </c>
      <c r="B365" s="160">
        <v>917</v>
      </c>
      <c r="C365" s="161">
        <v>1</v>
      </c>
      <c r="D365" s="161">
        <v>4</v>
      </c>
      <c r="E365" s="146" t="s">
        <v>395</v>
      </c>
      <c r="F365" s="147" t="s">
        <v>227</v>
      </c>
      <c r="G365" s="149">
        <v>3</v>
      </c>
      <c r="H365" s="149">
        <v>3</v>
      </c>
      <c r="I365" s="149">
        <v>3</v>
      </c>
    </row>
    <row r="366" spans="1:9" ht="78.75" customHeight="1">
      <c r="A366" s="159" t="s">
        <v>399</v>
      </c>
      <c r="B366" s="160">
        <v>917</v>
      </c>
      <c r="C366" s="161">
        <v>1</v>
      </c>
      <c r="D366" s="161">
        <v>4</v>
      </c>
      <c r="E366" s="146" t="s">
        <v>400</v>
      </c>
      <c r="F366" s="147" t="s">
        <v>227</v>
      </c>
      <c r="G366" s="149">
        <v>3</v>
      </c>
      <c r="H366" s="149">
        <v>3</v>
      </c>
      <c r="I366" s="149">
        <v>3</v>
      </c>
    </row>
    <row r="367" spans="1:9" ht="78.75">
      <c r="A367" s="159" t="s">
        <v>312</v>
      </c>
      <c r="B367" s="160">
        <v>917</v>
      </c>
      <c r="C367" s="161">
        <v>1</v>
      </c>
      <c r="D367" s="161">
        <v>4</v>
      </c>
      <c r="E367" s="146" t="s">
        <v>401</v>
      </c>
      <c r="F367" s="147" t="s">
        <v>227</v>
      </c>
      <c r="G367" s="149">
        <v>3</v>
      </c>
      <c r="H367" s="149">
        <v>3</v>
      </c>
      <c r="I367" s="149">
        <v>3</v>
      </c>
    </row>
    <row r="368" spans="1:9" ht="31.5">
      <c r="A368" s="159" t="s">
        <v>234</v>
      </c>
      <c r="B368" s="160">
        <v>917</v>
      </c>
      <c r="C368" s="161">
        <v>1</v>
      </c>
      <c r="D368" s="161">
        <v>4</v>
      </c>
      <c r="E368" s="146" t="s">
        <v>401</v>
      </c>
      <c r="F368" s="147" t="s">
        <v>235</v>
      </c>
      <c r="G368" s="149">
        <v>3</v>
      </c>
      <c r="H368" s="149">
        <v>3</v>
      </c>
      <c r="I368" s="149">
        <v>3</v>
      </c>
    </row>
    <row r="369" spans="1:9" ht="46.5" customHeight="1">
      <c r="A369" s="159" t="s">
        <v>483</v>
      </c>
      <c r="B369" s="160">
        <v>917</v>
      </c>
      <c r="C369" s="161">
        <v>1</v>
      </c>
      <c r="D369" s="161">
        <v>4</v>
      </c>
      <c r="E369" s="146" t="s">
        <v>484</v>
      </c>
      <c r="F369" s="147" t="s">
        <v>227</v>
      </c>
      <c r="G369" s="149">
        <v>50685.5</v>
      </c>
      <c r="H369" s="149">
        <v>49772.9</v>
      </c>
      <c r="I369" s="149">
        <v>54327.6</v>
      </c>
    </row>
    <row r="370" spans="1:9" ht="47.25">
      <c r="A370" s="159" t="s">
        <v>485</v>
      </c>
      <c r="B370" s="160">
        <v>917</v>
      </c>
      <c r="C370" s="161">
        <v>1</v>
      </c>
      <c r="D370" s="161">
        <v>4</v>
      </c>
      <c r="E370" s="146" t="s">
        <v>486</v>
      </c>
      <c r="F370" s="147" t="s">
        <v>227</v>
      </c>
      <c r="G370" s="149">
        <v>50685.5</v>
      </c>
      <c r="H370" s="149">
        <v>49772.9</v>
      </c>
      <c r="I370" s="149">
        <v>54327.6</v>
      </c>
    </row>
    <row r="371" spans="1:9" ht="47.25">
      <c r="A371" s="159" t="s">
        <v>510</v>
      </c>
      <c r="B371" s="160">
        <v>917</v>
      </c>
      <c r="C371" s="161">
        <v>1</v>
      </c>
      <c r="D371" s="161">
        <v>4</v>
      </c>
      <c r="E371" s="146" t="s">
        <v>511</v>
      </c>
      <c r="F371" s="147" t="s">
        <v>227</v>
      </c>
      <c r="G371" s="149">
        <v>45622.9</v>
      </c>
      <c r="H371" s="149">
        <v>44710.3</v>
      </c>
      <c r="I371" s="149">
        <v>49265</v>
      </c>
    </row>
    <row r="372" spans="1:9" ht="31.5">
      <c r="A372" s="159" t="s">
        <v>305</v>
      </c>
      <c r="B372" s="160">
        <v>917</v>
      </c>
      <c r="C372" s="161">
        <v>1</v>
      </c>
      <c r="D372" s="161">
        <v>4</v>
      </c>
      <c r="E372" s="146" t="s">
        <v>512</v>
      </c>
      <c r="F372" s="147" t="s">
        <v>227</v>
      </c>
      <c r="G372" s="149">
        <v>2491.8000000000002</v>
      </c>
      <c r="H372" s="149">
        <v>2156.6999999999998</v>
      </c>
      <c r="I372" s="149">
        <v>2072.5</v>
      </c>
    </row>
    <row r="373" spans="1:9" ht="94.5">
      <c r="A373" s="159" t="s">
        <v>248</v>
      </c>
      <c r="B373" s="160">
        <v>917</v>
      </c>
      <c r="C373" s="161">
        <v>1</v>
      </c>
      <c r="D373" s="161">
        <v>4</v>
      </c>
      <c r="E373" s="146" t="s">
        <v>512</v>
      </c>
      <c r="F373" s="147" t="s">
        <v>249</v>
      </c>
      <c r="G373" s="149">
        <v>4</v>
      </c>
      <c r="H373" s="149">
        <v>2.4</v>
      </c>
      <c r="I373" s="149">
        <v>2.4</v>
      </c>
    </row>
    <row r="374" spans="1:9" ht="31.5">
      <c r="A374" s="159" t="s">
        <v>234</v>
      </c>
      <c r="B374" s="160">
        <v>917</v>
      </c>
      <c r="C374" s="161">
        <v>1</v>
      </c>
      <c r="D374" s="161">
        <v>4</v>
      </c>
      <c r="E374" s="146" t="s">
        <v>512</v>
      </c>
      <c r="F374" s="147" t="s">
        <v>235</v>
      </c>
      <c r="G374" s="149">
        <v>2480.8000000000002</v>
      </c>
      <c r="H374" s="149">
        <v>2147.1999999999998</v>
      </c>
      <c r="I374" s="149">
        <v>2063</v>
      </c>
    </row>
    <row r="375" spans="1:9">
      <c r="A375" s="159" t="s">
        <v>244</v>
      </c>
      <c r="B375" s="160">
        <v>917</v>
      </c>
      <c r="C375" s="161">
        <v>1</v>
      </c>
      <c r="D375" s="161">
        <v>4</v>
      </c>
      <c r="E375" s="146" t="s">
        <v>512</v>
      </c>
      <c r="F375" s="147" t="s">
        <v>245</v>
      </c>
      <c r="G375" s="149">
        <v>7</v>
      </c>
      <c r="H375" s="149">
        <v>7.1</v>
      </c>
      <c r="I375" s="149">
        <v>7.1</v>
      </c>
    </row>
    <row r="376" spans="1:9" ht="220.5" customHeight="1">
      <c r="A376" s="159" t="s">
        <v>298</v>
      </c>
      <c r="B376" s="160">
        <v>917</v>
      </c>
      <c r="C376" s="161">
        <v>1</v>
      </c>
      <c r="D376" s="161">
        <v>4</v>
      </c>
      <c r="E376" s="146" t="s">
        <v>513</v>
      </c>
      <c r="F376" s="147" t="s">
        <v>227</v>
      </c>
      <c r="G376" s="149">
        <v>43131.1</v>
      </c>
      <c r="H376" s="149">
        <v>42553.599999999999</v>
      </c>
      <c r="I376" s="149">
        <v>47192.5</v>
      </c>
    </row>
    <row r="377" spans="1:9" ht="94.5">
      <c r="A377" s="159" t="s">
        <v>248</v>
      </c>
      <c r="B377" s="160">
        <v>917</v>
      </c>
      <c r="C377" s="161">
        <v>1</v>
      </c>
      <c r="D377" s="161">
        <v>4</v>
      </c>
      <c r="E377" s="146" t="s">
        <v>513</v>
      </c>
      <c r="F377" s="147" t="s">
        <v>249</v>
      </c>
      <c r="G377" s="149">
        <v>43131.1</v>
      </c>
      <c r="H377" s="149">
        <v>42553.599999999999</v>
      </c>
      <c r="I377" s="149">
        <v>47192.5</v>
      </c>
    </row>
    <row r="378" spans="1:9" ht="31.5">
      <c r="A378" s="159" t="s">
        <v>518</v>
      </c>
      <c r="B378" s="160">
        <v>917</v>
      </c>
      <c r="C378" s="161">
        <v>1</v>
      </c>
      <c r="D378" s="161">
        <v>4</v>
      </c>
      <c r="E378" s="146" t="s">
        <v>519</v>
      </c>
      <c r="F378" s="147" t="s">
        <v>227</v>
      </c>
      <c r="G378" s="149">
        <v>5062.6000000000004</v>
      </c>
      <c r="H378" s="149">
        <v>5062.6000000000004</v>
      </c>
      <c r="I378" s="149">
        <v>5062.6000000000004</v>
      </c>
    </row>
    <row r="379" spans="1:9" ht="94.5" customHeight="1">
      <c r="A379" s="159" t="s">
        <v>523</v>
      </c>
      <c r="B379" s="160">
        <v>917</v>
      </c>
      <c r="C379" s="161">
        <v>1</v>
      </c>
      <c r="D379" s="161">
        <v>4</v>
      </c>
      <c r="E379" s="146" t="s">
        <v>524</v>
      </c>
      <c r="F379" s="147" t="s">
        <v>227</v>
      </c>
      <c r="G379" s="149">
        <v>1745.5</v>
      </c>
      <c r="H379" s="149">
        <v>1745.5</v>
      </c>
      <c r="I379" s="149">
        <v>1745.5</v>
      </c>
    </row>
    <row r="380" spans="1:9" ht="94.5">
      <c r="A380" s="159" t="s">
        <v>248</v>
      </c>
      <c r="B380" s="160">
        <v>917</v>
      </c>
      <c r="C380" s="161">
        <v>1</v>
      </c>
      <c r="D380" s="161">
        <v>4</v>
      </c>
      <c r="E380" s="146" t="s">
        <v>524</v>
      </c>
      <c r="F380" s="147" t="s">
        <v>249</v>
      </c>
      <c r="G380" s="149">
        <v>1588.6</v>
      </c>
      <c r="H380" s="149">
        <v>1588.6</v>
      </c>
      <c r="I380" s="149">
        <v>1588.6</v>
      </c>
    </row>
    <row r="381" spans="1:9" ht="31.5">
      <c r="A381" s="159" t="s">
        <v>234</v>
      </c>
      <c r="B381" s="160">
        <v>917</v>
      </c>
      <c r="C381" s="161">
        <v>1</v>
      </c>
      <c r="D381" s="161">
        <v>4</v>
      </c>
      <c r="E381" s="146" t="s">
        <v>524</v>
      </c>
      <c r="F381" s="147" t="s">
        <v>235</v>
      </c>
      <c r="G381" s="149">
        <v>156.9</v>
      </c>
      <c r="H381" s="149">
        <v>156.9</v>
      </c>
      <c r="I381" s="149">
        <v>156.9</v>
      </c>
    </row>
    <row r="382" spans="1:9" ht="94.5">
      <c r="A382" s="159" t="s">
        <v>525</v>
      </c>
      <c r="B382" s="160">
        <v>917</v>
      </c>
      <c r="C382" s="161">
        <v>1</v>
      </c>
      <c r="D382" s="161">
        <v>4</v>
      </c>
      <c r="E382" s="146" t="s">
        <v>526</v>
      </c>
      <c r="F382" s="147" t="s">
        <v>227</v>
      </c>
      <c r="G382" s="149">
        <v>1632.5</v>
      </c>
      <c r="H382" s="149">
        <v>1632.5</v>
      </c>
      <c r="I382" s="149">
        <v>1632.5</v>
      </c>
    </row>
    <row r="383" spans="1:9" ht="94.5">
      <c r="A383" s="159" t="s">
        <v>248</v>
      </c>
      <c r="B383" s="160">
        <v>917</v>
      </c>
      <c r="C383" s="161">
        <v>1</v>
      </c>
      <c r="D383" s="161">
        <v>4</v>
      </c>
      <c r="E383" s="146" t="s">
        <v>526</v>
      </c>
      <c r="F383" s="147" t="s">
        <v>249</v>
      </c>
      <c r="G383" s="149">
        <v>1430.2</v>
      </c>
      <c r="H383" s="149">
        <v>1430.2</v>
      </c>
      <c r="I383" s="149">
        <v>1430.2</v>
      </c>
    </row>
    <row r="384" spans="1:9" ht="31.5">
      <c r="A384" s="159" t="s">
        <v>234</v>
      </c>
      <c r="B384" s="160">
        <v>917</v>
      </c>
      <c r="C384" s="161">
        <v>1</v>
      </c>
      <c r="D384" s="161">
        <v>4</v>
      </c>
      <c r="E384" s="146" t="s">
        <v>526</v>
      </c>
      <c r="F384" s="147" t="s">
        <v>235</v>
      </c>
      <c r="G384" s="149">
        <v>202.3</v>
      </c>
      <c r="H384" s="149">
        <v>202.3</v>
      </c>
      <c r="I384" s="149">
        <v>202.3</v>
      </c>
    </row>
    <row r="385" spans="1:9" ht="47.25">
      <c r="A385" s="159" t="s">
        <v>527</v>
      </c>
      <c r="B385" s="160">
        <v>917</v>
      </c>
      <c r="C385" s="161">
        <v>1</v>
      </c>
      <c r="D385" s="161">
        <v>4</v>
      </c>
      <c r="E385" s="146" t="s">
        <v>528</v>
      </c>
      <c r="F385" s="147" t="s">
        <v>227</v>
      </c>
      <c r="G385" s="149">
        <v>821.3</v>
      </c>
      <c r="H385" s="149">
        <v>821.3</v>
      </c>
      <c r="I385" s="149">
        <v>821.3</v>
      </c>
    </row>
    <row r="386" spans="1:9" ht="94.5">
      <c r="A386" s="159" t="s">
        <v>248</v>
      </c>
      <c r="B386" s="160">
        <v>917</v>
      </c>
      <c r="C386" s="161">
        <v>1</v>
      </c>
      <c r="D386" s="161">
        <v>4</v>
      </c>
      <c r="E386" s="146" t="s">
        <v>528</v>
      </c>
      <c r="F386" s="147" t="s">
        <v>249</v>
      </c>
      <c r="G386" s="149">
        <v>752.1</v>
      </c>
      <c r="H386" s="149">
        <v>752.1</v>
      </c>
      <c r="I386" s="149">
        <v>752.1</v>
      </c>
    </row>
    <row r="387" spans="1:9" ht="31.5">
      <c r="A387" s="159" t="s">
        <v>234</v>
      </c>
      <c r="B387" s="160">
        <v>917</v>
      </c>
      <c r="C387" s="161">
        <v>1</v>
      </c>
      <c r="D387" s="161">
        <v>4</v>
      </c>
      <c r="E387" s="146" t="s">
        <v>528</v>
      </c>
      <c r="F387" s="147" t="s">
        <v>235</v>
      </c>
      <c r="G387" s="149">
        <v>69.2</v>
      </c>
      <c r="H387" s="149">
        <v>69.2</v>
      </c>
      <c r="I387" s="149">
        <v>69.2</v>
      </c>
    </row>
    <row r="388" spans="1:9" ht="78.75">
      <c r="A388" s="159" t="s">
        <v>529</v>
      </c>
      <c r="B388" s="160">
        <v>917</v>
      </c>
      <c r="C388" s="161">
        <v>1</v>
      </c>
      <c r="D388" s="161">
        <v>4</v>
      </c>
      <c r="E388" s="146" t="s">
        <v>530</v>
      </c>
      <c r="F388" s="147" t="s">
        <v>227</v>
      </c>
      <c r="G388" s="149">
        <v>862.6</v>
      </c>
      <c r="H388" s="149">
        <v>862.6</v>
      </c>
      <c r="I388" s="149">
        <v>862.6</v>
      </c>
    </row>
    <row r="389" spans="1:9" ht="94.5">
      <c r="A389" s="159" t="s">
        <v>248</v>
      </c>
      <c r="B389" s="160">
        <v>917</v>
      </c>
      <c r="C389" s="161">
        <v>1</v>
      </c>
      <c r="D389" s="161">
        <v>4</v>
      </c>
      <c r="E389" s="146" t="s">
        <v>530</v>
      </c>
      <c r="F389" s="147" t="s">
        <v>249</v>
      </c>
      <c r="G389" s="149">
        <v>789.9</v>
      </c>
      <c r="H389" s="149">
        <v>789.9</v>
      </c>
      <c r="I389" s="149">
        <v>789.9</v>
      </c>
    </row>
    <row r="390" spans="1:9" ht="31.5">
      <c r="A390" s="159" t="s">
        <v>234</v>
      </c>
      <c r="B390" s="160">
        <v>917</v>
      </c>
      <c r="C390" s="161">
        <v>1</v>
      </c>
      <c r="D390" s="161">
        <v>4</v>
      </c>
      <c r="E390" s="146" t="s">
        <v>530</v>
      </c>
      <c r="F390" s="147" t="s">
        <v>235</v>
      </c>
      <c r="G390" s="149">
        <v>72.7</v>
      </c>
      <c r="H390" s="149">
        <v>72.7</v>
      </c>
      <c r="I390" s="149">
        <v>72.7</v>
      </c>
    </row>
    <row r="391" spans="1:9" ht="141.75">
      <c r="A391" s="159" t="s">
        <v>531</v>
      </c>
      <c r="B391" s="160">
        <v>917</v>
      </c>
      <c r="C391" s="161">
        <v>1</v>
      </c>
      <c r="D391" s="161">
        <v>4</v>
      </c>
      <c r="E391" s="146" t="s">
        <v>532</v>
      </c>
      <c r="F391" s="147" t="s">
        <v>227</v>
      </c>
      <c r="G391" s="149">
        <v>0.7</v>
      </c>
      <c r="H391" s="149">
        <v>0.7</v>
      </c>
      <c r="I391" s="149">
        <v>0.7</v>
      </c>
    </row>
    <row r="392" spans="1:9" ht="31.5">
      <c r="A392" s="159" t="s">
        <v>234</v>
      </c>
      <c r="B392" s="160">
        <v>917</v>
      </c>
      <c r="C392" s="161">
        <v>1</v>
      </c>
      <c r="D392" s="161">
        <v>4</v>
      </c>
      <c r="E392" s="146" t="s">
        <v>532</v>
      </c>
      <c r="F392" s="147" t="s">
        <v>235</v>
      </c>
      <c r="G392" s="149">
        <v>0.7</v>
      </c>
      <c r="H392" s="149">
        <v>0.7</v>
      </c>
      <c r="I392" s="149">
        <v>0.7</v>
      </c>
    </row>
    <row r="393" spans="1:9">
      <c r="A393" s="159" t="s">
        <v>522</v>
      </c>
      <c r="B393" s="160">
        <v>917</v>
      </c>
      <c r="C393" s="161">
        <v>1</v>
      </c>
      <c r="D393" s="161">
        <v>5</v>
      </c>
      <c r="E393" s="146" t="s">
        <v>227</v>
      </c>
      <c r="F393" s="147" t="s">
        <v>227</v>
      </c>
      <c r="G393" s="149">
        <v>2.2999999999999998</v>
      </c>
      <c r="H393" s="149">
        <v>2.6</v>
      </c>
      <c r="I393" s="149">
        <v>2.2999999999999998</v>
      </c>
    </row>
    <row r="394" spans="1:9" ht="45.75" customHeight="1">
      <c r="A394" s="159" t="s">
        <v>483</v>
      </c>
      <c r="B394" s="160">
        <v>917</v>
      </c>
      <c r="C394" s="161">
        <v>1</v>
      </c>
      <c r="D394" s="161">
        <v>5</v>
      </c>
      <c r="E394" s="146" t="s">
        <v>484</v>
      </c>
      <c r="F394" s="147" t="s">
        <v>227</v>
      </c>
      <c r="G394" s="149">
        <v>2.2999999999999998</v>
      </c>
      <c r="H394" s="149">
        <v>2.6</v>
      </c>
      <c r="I394" s="149">
        <v>2.2999999999999998</v>
      </c>
    </row>
    <row r="395" spans="1:9" ht="47.25">
      <c r="A395" s="159" t="s">
        <v>485</v>
      </c>
      <c r="B395" s="160">
        <v>917</v>
      </c>
      <c r="C395" s="161">
        <v>1</v>
      </c>
      <c r="D395" s="161">
        <v>5</v>
      </c>
      <c r="E395" s="146" t="s">
        <v>486</v>
      </c>
      <c r="F395" s="147" t="s">
        <v>227</v>
      </c>
      <c r="G395" s="149">
        <v>2.2999999999999998</v>
      </c>
      <c r="H395" s="149">
        <v>2.6</v>
      </c>
      <c r="I395" s="149">
        <v>2.2999999999999998</v>
      </c>
    </row>
    <row r="396" spans="1:9" ht="31.5">
      <c r="A396" s="159" t="s">
        <v>518</v>
      </c>
      <c r="B396" s="160">
        <v>917</v>
      </c>
      <c r="C396" s="161">
        <v>1</v>
      </c>
      <c r="D396" s="161">
        <v>5</v>
      </c>
      <c r="E396" s="146" t="s">
        <v>519</v>
      </c>
      <c r="F396" s="147" t="s">
        <v>227</v>
      </c>
      <c r="G396" s="149">
        <v>2.2999999999999998</v>
      </c>
      <c r="H396" s="149">
        <v>2.6</v>
      </c>
      <c r="I396" s="149">
        <v>2.2999999999999998</v>
      </c>
    </row>
    <row r="397" spans="1:9" ht="78.75">
      <c r="A397" s="159" t="s">
        <v>520</v>
      </c>
      <c r="B397" s="160">
        <v>917</v>
      </c>
      <c r="C397" s="161">
        <v>1</v>
      </c>
      <c r="D397" s="161">
        <v>5</v>
      </c>
      <c r="E397" s="146" t="s">
        <v>521</v>
      </c>
      <c r="F397" s="147" t="s">
        <v>227</v>
      </c>
      <c r="G397" s="149">
        <v>2.2999999999999998</v>
      </c>
      <c r="H397" s="149">
        <v>2.6</v>
      </c>
      <c r="I397" s="149">
        <v>2.2999999999999998</v>
      </c>
    </row>
    <row r="398" spans="1:9" ht="31.5">
      <c r="A398" s="159" t="s">
        <v>234</v>
      </c>
      <c r="B398" s="160">
        <v>917</v>
      </c>
      <c r="C398" s="161">
        <v>1</v>
      </c>
      <c r="D398" s="161">
        <v>5</v>
      </c>
      <c r="E398" s="146" t="s">
        <v>521</v>
      </c>
      <c r="F398" s="147" t="s">
        <v>235</v>
      </c>
      <c r="G398" s="149">
        <v>2.2999999999999998</v>
      </c>
      <c r="H398" s="149">
        <v>2.6</v>
      </c>
      <c r="I398" s="149">
        <v>2.2999999999999998</v>
      </c>
    </row>
    <row r="399" spans="1:9" ht="31.5">
      <c r="A399" s="159" t="s">
        <v>705</v>
      </c>
      <c r="B399" s="160">
        <v>917</v>
      </c>
      <c r="C399" s="161">
        <v>1</v>
      </c>
      <c r="D399" s="161">
        <v>7</v>
      </c>
      <c r="E399" s="146" t="s">
        <v>227</v>
      </c>
      <c r="F399" s="147" t="s">
        <v>227</v>
      </c>
      <c r="G399" s="149">
        <v>0</v>
      </c>
      <c r="H399" s="149">
        <v>4000</v>
      </c>
      <c r="I399" s="149">
        <v>0</v>
      </c>
    </row>
    <row r="400" spans="1:9">
      <c r="A400" s="159" t="s">
        <v>678</v>
      </c>
      <c r="B400" s="160">
        <v>917</v>
      </c>
      <c r="C400" s="161">
        <v>1</v>
      </c>
      <c r="D400" s="161">
        <v>7</v>
      </c>
      <c r="E400" s="146" t="s">
        <v>679</v>
      </c>
      <c r="F400" s="147" t="s">
        <v>227</v>
      </c>
      <c r="G400" s="149">
        <v>0</v>
      </c>
      <c r="H400" s="149">
        <v>4000</v>
      </c>
      <c r="I400" s="149">
        <v>0</v>
      </c>
    </row>
    <row r="401" spans="1:9">
      <c r="A401" s="159" t="s">
        <v>701</v>
      </c>
      <c r="B401" s="160">
        <v>917</v>
      </c>
      <c r="C401" s="161">
        <v>1</v>
      </c>
      <c r="D401" s="161">
        <v>7</v>
      </c>
      <c r="E401" s="146" t="s">
        <v>702</v>
      </c>
      <c r="F401" s="147" t="s">
        <v>227</v>
      </c>
      <c r="G401" s="149">
        <v>0</v>
      </c>
      <c r="H401" s="149">
        <v>4000</v>
      </c>
      <c r="I401" s="149">
        <v>0</v>
      </c>
    </row>
    <row r="402" spans="1:9" ht="31.5">
      <c r="A402" s="159" t="s">
        <v>703</v>
      </c>
      <c r="B402" s="160">
        <v>917</v>
      </c>
      <c r="C402" s="161">
        <v>1</v>
      </c>
      <c r="D402" s="161">
        <v>7</v>
      </c>
      <c r="E402" s="146" t="s">
        <v>704</v>
      </c>
      <c r="F402" s="147" t="s">
        <v>227</v>
      </c>
      <c r="G402" s="149">
        <v>0</v>
      </c>
      <c r="H402" s="149">
        <v>3000</v>
      </c>
      <c r="I402" s="149">
        <v>0</v>
      </c>
    </row>
    <row r="403" spans="1:9">
      <c r="A403" s="159" t="s">
        <v>244</v>
      </c>
      <c r="B403" s="160">
        <v>917</v>
      </c>
      <c r="C403" s="161">
        <v>1</v>
      </c>
      <c r="D403" s="161">
        <v>7</v>
      </c>
      <c r="E403" s="146" t="s">
        <v>704</v>
      </c>
      <c r="F403" s="147" t="s">
        <v>245</v>
      </c>
      <c r="G403" s="149">
        <v>0</v>
      </c>
      <c r="H403" s="149">
        <v>3000</v>
      </c>
      <c r="I403" s="149">
        <v>0</v>
      </c>
    </row>
    <row r="404" spans="1:9" ht="47.25">
      <c r="A404" s="159" t="s">
        <v>706</v>
      </c>
      <c r="B404" s="160">
        <v>917</v>
      </c>
      <c r="C404" s="161">
        <v>1</v>
      </c>
      <c r="D404" s="161">
        <v>7</v>
      </c>
      <c r="E404" s="146" t="s">
        <v>707</v>
      </c>
      <c r="F404" s="147" t="s">
        <v>227</v>
      </c>
      <c r="G404" s="149">
        <v>0</v>
      </c>
      <c r="H404" s="149">
        <v>1000</v>
      </c>
      <c r="I404" s="149">
        <v>0</v>
      </c>
    </row>
    <row r="405" spans="1:9">
      <c r="A405" s="159" t="s">
        <v>244</v>
      </c>
      <c r="B405" s="160">
        <v>917</v>
      </c>
      <c r="C405" s="161">
        <v>1</v>
      </c>
      <c r="D405" s="161">
        <v>7</v>
      </c>
      <c r="E405" s="146" t="s">
        <v>707</v>
      </c>
      <c r="F405" s="147" t="s">
        <v>245</v>
      </c>
      <c r="G405" s="149">
        <v>0</v>
      </c>
      <c r="H405" s="149">
        <v>1000</v>
      </c>
      <c r="I405" s="149">
        <v>0</v>
      </c>
    </row>
    <row r="406" spans="1:9">
      <c r="A406" s="159" t="s">
        <v>712</v>
      </c>
      <c r="B406" s="160">
        <v>917</v>
      </c>
      <c r="C406" s="161">
        <v>1</v>
      </c>
      <c r="D406" s="161">
        <v>11</v>
      </c>
      <c r="E406" s="146" t="s">
        <v>227</v>
      </c>
      <c r="F406" s="147" t="s">
        <v>227</v>
      </c>
      <c r="G406" s="149">
        <v>300</v>
      </c>
      <c r="H406" s="149">
        <v>300</v>
      </c>
      <c r="I406" s="149">
        <v>300</v>
      </c>
    </row>
    <row r="407" spans="1:9">
      <c r="A407" s="159" t="s">
        <v>678</v>
      </c>
      <c r="B407" s="160">
        <v>917</v>
      </c>
      <c r="C407" s="161">
        <v>1</v>
      </c>
      <c r="D407" s="161">
        <v>11</v>
      </c>
      <c r="E407" s="146" t="s">
        <v>679</v>
      </c>
      <c r="F407" s="147" t="s">
        <v>227</v>
      </c>
      <c r="G407" s="149">
        <v>300</v>
      </c>
      <c r="H407" s="149">
        <v>300</v>
      </c>
      <c r="I407" s="149">
        <v>300</v>
      </c>
    </row>
    <row r="408" spans="1:9" ht="15" customHeight="1">
      <c r="A408" s="159" t="s">
        <v>708</v>
      </c>
      <c r="B408" s="160">
        <v>917</v>
      </c>
      <c r="C408" s="161">
        <v>1</v>
      </c>
      <c r="D408" s="161">
        <v>11</v>
      </c>
      <c r="E408" s="146" t="s">
        <v>709</v>
      </c>
      <c r="F408" s="147" t="s">
        <v>227</v>
      </c>
      <c r="G408" s="149">
        <v>300</v>
      </c>
      <c r="H408" s="149">
        <v>300</v>
      </c>
      <c r="I408" s="149">
        <v>300</v>
      </c>
    </row>
    <row r="409" spans="1:9" ht="47.25">
      <c r="A409" s="159" t="s">
        <v>710</v>
      </c>
      <c r="B409" s="160">
        <v>917</v>
      </c>
      <c r="C409" s="161">
        <v>1</v>
      </c>
      <c r="D409" s="161">
        <v>11</v>
      </c>
      <c r="E409" s="146" t="s">
        <v>711</v>
      </c>
      <c r="F409" s="147" t="s">
        <v>227</v>
      </c>
      <c r="G409" s="149">
        <v>300</v>
      </c>
      <c r="H409" s="149">
        <v>300</v>
      </c>
      <c r="I409" s="149">
        <v>300</v>
      </c>
    </row>
    <row r="410" spans="1:9">
      <c r="A410" s="159" t="s">
        <v>244</v>
      </c>
      <c r="B410" s="160">
        <v>917</v>
      </c>
      <c r="C410" s="161">
        <v>1</v>
      </c>
      <c r="D410" s="161">
        <v>11</v>
      </c>
      <c r="E410" s="146" t="s">
        <v>711</v>
      </c>
      <c r="F410" s="147" t="s">
        <v>245</v>
      </c>
      <c r="G410" s="149">
        <v>300</v>
      </c>
      <c r="H410" s="149">
        <v>300</v>
      </c>
      <c r="I410" s="149">
        <v>300</v>
      </c>
    </row>
    <row r="411" spans="1:9">
      <c r="A411" s="159" t="s">
        <v>377</v>
      </c>
      <c r="B411" s="160">
        <v>917</v>
      </c>
      <c r="C411" s="161">
        <v>1</v>
      </c>
      <c r="D411" s="161">
        <v>13</v>
      </c>
      <c r="E411" s="146" t="s">
        <v>227</v>
      </c>
      <c r="F411" s="147" t="s">
        <v>227</v>
      </c>
      <c r="G411" s="149">
        <v>1960.5</v>
      </c>
      <c r="H411" s="149">
        <v>2002.3</v>
      </c>
      <c r="I411" s="149">
        <v>2043.7</v>
      </c>
    </row>
    <row r="412" spans="1:9" ht="63">
      <c r="A412" s="159" t="s">
        <v>363</v>
      </c>
      <c r="B412" s="160">
        <v>917</v>
      </c>
      <c r="C412" s="161">
        <v>1</v>
      </c>
      <c r="D412" s="161">
        <v>13</v>
      </c>
      <c r="E412" s="146" t="s">
        <v>364</v>
      </c>
      <c r="F412" s="147" t="s">
        <v>227</v>
      </c>
      <c r="G412" s="149">
        <v>213.5</v>
      </c>
      <c r="H412" s="149">
        <v>213.5</v>
      </c>
      <c r="I412" s="149">
        <v>213.5</v>
      </c>
    </row>
    <row r="413" spans="1:9" ht="47.25">
      <c r="A413" s="159" t="s">
        <v>365</v>
      </c>
      <c r="B413" s="160">
        <v>917</v>
      </c>
      <c r="C413" s="161">
        <v>1</v>
      </c>
      <c r="D413" s="161">
        <v>13</v>
      </c>
      <c r="E413" s="146" t="s">
        <v>366</v>
      </c>
      <c r="F413" s="147" t="s">
        <v>227</v>
      </c>
      <c r="G413" s="149">
        <v>213.5</v>
      </c>
      <c r="H413" s="149">
        <v>213.5</v>
      </c>
      <c r="I413" s="149">
        <v>213.5</v>
      </c>
    </row>
    <row r="414" spans="1:9" ht="78.75">
      <c r="A414" s="159" t="s">
        <v>373</v>
      </c>
      <c r="B414" s="160">
        <v>917</v>
      </c>
      <c r="C414" s="161">
        <v>1</v>
      </c>
      <c r="D414" s="161">
        <v>13</v>
      </c>
      <c r="E414" s="146" t="s">
        <v>374</v>
      </c>
      <c r="F414" s="147" t="s">
        <v>227</v>
      </c>
      <c r="G414" s="149">
        <v>110.1</v>
      </c>
      <c r="H414" s="149">
        <v>110.1</v>
      </c>
      <c r="I414" s="149">
        <v>110.1</v>
      </c>
    </row>
    <row r="415" spans="1:9" ht="47.25">
      <c r="A415" s="159" t="s">
        <v>375</v>
      </c>
      <c r="B415" s="160">
        <v>917</v>
      </c>
      <c r="C415" s="161">
        <v>1</v>
      </c>
      <c r="D415" s="161">
        <v>13</v>
      </c>
      <c r="E415" s="146" t="s">
        <v>376</v>
      </c>
      <c r="F415" s="147" t="s">
        <v>227</v>
      </c>
      <c r="G415" s="149">
        <v>110.1</v>
      </c>
      <c r="H415" s="149">
        <v>110.1</v>
      </c>
      <c r="I415" s="149">
        <v>110.1</v>
      </c>
    </row>
    <row r="416" spans="1:9" ht="31.5">
      <c r="A416" s="159" t="s">
        <v>234</v>
      </c>
      <c r="B416" s="160">
        <v>917</v>
      </c>
      <c r="C416" s="161">
        <v>1</v>
      </c>
      <c r="D416" s="161">
        <v>13</v>
      </c>
      <c r="E416" s="146" t="s">
        <v>376</v>
      </c>
      <c r="F416" s="147" t="s">
        <v>235</v>
      </c>
      <c r="G416" s="149">
        <v>6.6</v>
      </c>
      <c r="H416" s="149">
        <v>6.6</v>
      </c>
      <c r="I416" s="149">
        <v>6.6</v>
      </c>
    </row>
    <row r="417" spans="1:9" ht="31.5">
      <c r="A417" s="159" t="s">
        <v>278</v>
      </c>
      <c r="B417" s="160">
        <v>917</v>
      </c>
      <c r="C417" s="161">
        <v>1</v>
      </c>
      <c r="D417" s="161">
        <v>13</v>
      </c>
      <c r="E417" s="146" t="s">
        <v>376</v>
      </c>
      <c r="F417" s="147" t="s">
        <v>279</v>
      </c>
      <c r="G417" s="149">
        <v>103.5</v>
      </c>
      <c r="H417" s="149">
        <v>103.5</v>
      </c>
      <c r="I417" s="149">
        <v>103.5</v>
      </c>
    </row>
    <row r="418" spans="1:9" ht="45" customHeight="1">
      <c r="A418" s="159" t="s">
        <v>378</v>
      </c>
      <c r="B418" s="160">
        <v>917</v>
      </c>
      <c r="C418" s="161">
        <v>1</v>
      </c>
      <c r="D418" s="161">
        <v>13</v>
      </c>
      <c r="E418" s="146" t="s">
        <v>379</v>
      </c>
      <c r="F418" s="147" t="s">
        <v>227</v>
      </c>
      <c r="G418" s="149">
        <v>103.4</v>
      </c>
      <c r="H418" s="149">
        <v>103.4</v>
      </c>
      <c r="I418" s="149">
        <v>103.4</v>
      </c>
    </row>
    <row r="419" spans="1:9" ht="63" customHeight="1">
      <c r="A419" s="159" t="s">
        <v>380</v>
      </c>
      <c r="B419" s="160">
        <v>917</v>
      </c>
      <c r="C419" s="161">
        <v>1</v>
      </c>
      <c r="D419" s="161">
        <v>13</v>
      </c>
      <c r="E419" s="146" t="s">
        <v>381</v>
      </c>
      <c r="F419" s="147" t="s">
        <v>227</v>
      </c>
      <c r="G419" s="149">
        <v>103.4</v>
      </c>
      <c r="H419" s="149">
        <v>103.4</v>
      </c>
      <c r="I419" s="149">
        <v>103.4</v>
      </c>
    </row>
    <row r="420" spans="1:9" ht="31.5">
      <c r="A420" s="159" t="s">
        <v>278</v>
      </c>
      <c r="B420" s="160">
        <v>917</v>
      </c>
      <c r="C420" s="161">
        <v>1</v>
      </c>
      <c r="D420" s="161">
        <v>13</v>
      </c>
      <c r="E420" s="146" t="s">
        <v>381</v>
      </c>
      <c r="F420" s="147" t="s">
        <v>279</v>
      </c>
      <c r="G420" s="149">
        <v>103.4</v>
      </c>
      <c r="H420" s="149">
        <v>103.4</v>
      </c>
      <c r="I420" s="149">
        <v>103.4</v>
      </c>
    </row>
    <row r="421" spans="1:9" ht="63">
      <c r="A421" s="159" t="s">
        <v>483</v>
      </c>
      <c r="B421" s="160">
        <v>917</v>
      </c>
      <c r="C421" s="161">
        <v>1</v>
      </c>
      <c r="D421" s="161">
        <v>13</v>
      </c>
      <c r="E421" s="146" t="s">
        <v>484</v>
      </c>
      <c r="F421" s="147" t="s">
        <v>227</v>
      </c>
      <c r="G421" s="149">
        <v>1460.6</v>
      </c>
      <c r="H421" s="149">
        <v>1502.4</v>
      </c>
      <c r="I421" s="149">
        <v>1543.8</v>
      </c>
    </row>
    <row r="422" spans="1:9" ht="47.25">
      <c r="A422" s="159" t="s">
        <v>485</v>
      </c>
      <c r="B422" s="160">
        <v>917</v>
      </c>
      <c r="C422" s="161">
        <v>1</v>
      </c>
      <c r="D422" s="161">
        <v>13</v>
      </c>
      <c r="E422" s="146" t="s">
        <v>486</v>
      </c>
      <c r="F422" s="147" t="s">
        <v>227</v>
      </c>
      <c r="G422" s="149">
        <v>1450.6</v>
      </c>
      <c r="H422" s="149">
        <v>1492.4</v>
      </c>
      <c r="I422" s="149">
        <v>1533.8</v>
      </c>
    </row>
    <row r="423" spans="1:9" ht="63">
      <c r="A423" s="159" t="s">
        <v>500</v>
      </c>
      <c r="B423" s="160">
        <v>917</v>
      </c>
      <c r="C423" s="161">
        <v>1</v>
      </c>
      <c r="D423" s="161">
        <v>13</v>
      </c>
      <c r="E423" s="146" t="s">
        <v>501</v>
      </c>
      <c r="F423" s="147" t="s">
        <v>227</v>
      </c>
      <c r="G423" s="149">
        <v>1268.5</v>
      </c>
      <c r="H423" s="149">
        <v>1309.9000000000001</v>
      </c>
      <c r="I423" s="149">
        <v>1351.3</v>
      </c>
    </row>
    <row r="424" spans="1:9" ht="94.5" customHeight="1">
      <c r="A424" s="159" t="s">
        <v>502</v>
      </c>
      <c r="B424" s="160">
        <v>917</v>
      </c>
      <c r="C424" s="161">
        <v>1</v>
      </c>
      <c r="D424" s="161">
        <v>13</v>
      </c>
      <c r="E424" s="146" t="s">
        <v>503</v>
      </c>
      <c r="F424" s="147" t="s">
        <v>227</v>
      </c>
      <c r="G424" s="149">
        <v>1265.5</v>
      </c>
      <c r="H424" s="149">
        <v>1306.9000000000001</v>
      </c>
      <c r="I424" s="149">
        <v>1348.3</v>
      </c>
    </row>
    <row r="425" spans="1:9" ht="31.5">
      <c r="A425" s="159" t="s">
        <v>278</v>
      </c>
      <c r="B425" s="160">
        <v>917</v>
      </c>
      <c r="C425" s="161">
        <v>1</v>
      </c>
      <c r="D425" s="161">
        <v>13</v>
      </c>
      <c r="E425" s="146" t="s">
        <v>503</v>
      </c>
      <c r="F425" s="147" t="s">
        <v>279</v>
      </c>
      <c r="G425" s="149">
        <v>1265.5</v>
      </c>
      <c r="H425" s="149">
        <v>1306.9000000000001</v>
      </c>
      <c r="I425" s="149">
        <v>1348.3</v>
      </c>
    </row>
    <row r="426" spans="1:9" ht="47.25">
      <c r="A426" s="159" t="s">
        <v>504</v>
      </c>
      <c r="B426" s="160">
        <v>917</v>
      </c>
      <c r="C426" s="161">
        <v>1</v>
      </c>
      <c r="D426" s="161">
        <v>13</v>
      </c>
      <c r="E426" s="146" t="s">
        <v>505</v>
      </c>
      <c r="F426" s="147" t="s">
        <v>227</v>
      </c>
      <c r="G426" s="149">
        <v>3</v>
      </c>
      <c r="H426" s="149">
        <v>3</v>
      </c>
      <c r="I426" s="149">
        <v>3</v>
      </c>
    </row>
    <row r="427" spans="1:9" ht="31.5">
      <c r="A427" s="159" t="s">
        <v>278</v>
      </c>
      <c r="B427" s="160">
        <v>917</v>
      </c>
      <c r="C427" s="161">
        <v>1</v>
      </c>
      <c r="D427" s="161">
        <v>13</v>
      </c>
      <c r="E427" s="146" t="s">
        <v>505</v>
      </c>
      <c r="F427" s="147" t="s">
        <v>279</v>
      </c>
      <c r="G427" s="149">
        <v>3</v>
      </c>
      <c r="H427" s="149">
        <v>3</v>
      </c>
      <c r="I427" s="149">
        <v>3</v>
      </c>
    </row>
    <row r="428" spans="1:9">
      <c r="A428" s="159" t="s">
        <v>506</v>
      </c>
      <c r="B428" s="160">
        <v>917</v>
      </c>
      <c r="C428" s="161">
        <v>1</v>
      </c>
      <c r="D428" s="161">
        <v>13</v>
      </c>
      <c r="E428" s="146" t="s">
        <v>507</v>
      </c>
      <c r="F428" s="147" t="s">
        <v>227</v>
      </c>
      <c r="G428" s="149">
        <v>182.1</v>
      </c>
      <c r="H428" s="149">
        <v>182.5</v>
      </c>
      <c r="I428" s="149">
        <v>182.5</v>
      </c>
    </row>
    <row r="429" spans="1:9" ht="47.25" customHeight="1">
      <c r="A429" s="159" t="s">
        <v>508</v>
      </c>
      <c r="B429" s="160">
        <v>917</v>
      </c>
      <c r="C429" s="161">
        <v>1</v>
      </c>
      <c r="D429" s="161">
        <v>13</v>
      </c>
      <c r="E429" s="146" t="s">
        <v>509</v>
      </c>
      <c r="F429" s="147" t="s">
        <v>227</v>
      </c>
      <c r="G429" s="149">
        <v>182.1</v>
      </c>
      <c r="H429" s="149">
        <v>182.5</v>
      </c>
      <c r="I429" s="149">
        <v>182.5</v>
      </c>
    </row>
    <row r="430" spans="1:9">
      <c r="A430" s="159" t="s">
        <v>244</v>
      </c>
      <c r="B430" s="160">
        <v>917</v>
      </c>
      <c r="C430" s="161">
        <v>1</v>
      </c>
      <c r="D430" s="161">
        <v>13</v>
      </c>
      <c r="E430" s="146" t="s">
        <v>509</v>
      </c>
      <c r="F430" s="147" t="s">
        <v>245</v>
      </c>
      <c r="G430" s="149">
        <v>182.1</v>
      </c>
      <c r="H430" s="149">
        <v>182.5</v>
      </c>
      <c r="I430" s="149">
        <v>182.5</v>
      </c>
    </row>
    <row r="431" spans="1:9" ht="31.5">
      <c r="A431" s="159" t="s">
        <v>533</v>
      </c>
      <c r="B431" s="160">
        <v>917</v>
      </c>
      <c r="C431" s="161">
        <v>1</v>
      </c>
      <c r="D431" s="161">
        <v>13</v>
      </c>
      <c r="E431" s="146" t="s">
        <v>534</v>
      </c>
      <c r="F431" s="147" t="s">
        <v>227</v>
      </c>
      <c r="G431" s="149">
        <v>10</v>
      </c>
      <c r="H431" s="149">
        <v>10</v>
      </c>
      <c r="I431" s="149">
        <v>10</v>
      </c>
    </row>
    <row r="432" spans="1:9" ht="63">
      <c r="A432" s="159" t="s">
        <v>535</v>
      </c>
      <c r="B432" s="160">
        <v>917</v>
      </c>
      <c r="C432" s="161">
        <v>1</v>
      </c>
      <c r="D432" s="161">
        <v>13</v>
      </c>
      <c r="E432" s="146" t="s">
        <v>536</v>
      </c>
      <c r="F432" s="147" t="s">
        <v>227</v>
      </c>
      <c r="G432" s="149">
        <v>10</v>
      </c>
      <c r="H432" s="149">
        <v>10</v>
      </c>
      <c r="I432" s="149">
        <v>10</v>
      </c>
    </row>
    <row r="433" spans="1:9" ht="31.5">
      <c r="A433" s="159" t="s">
        <v>537</v>
      </c>
      <c r="B433" s="160">
        <v>917</v>
      </c>
      <c r="C433" s="161">
        <v>1</v>
      </c>
      <c r="D433" s="161">
        <v>13</v>
      </c>
      <c r="E433" s="146" t="s">
        <v>538</v>
      </c>
      <c r="F433" s="147" t="s">
        <v>227</v>
      </c>
      <c r="G433" s="149">
        <v>10</v>
      </c>
      <c r="H433" s="149">
        <v>10</v>
      </c>
      <c r="I433" s="149">
        <v>10</v>
      </c>
    </row>
    <row r="434" spans="1:9" ht="31.5">
      <c r="A434" s="159" t="s">
        <v>234</v>
      </c>
      <c r="B434" s="160">
        <v>917</v>
      </c>
      <c r="C434" s="161">
        <v>1</v>
      </c>
      <c r="D434" s="161">
        <v>13</v>
      </c>
      <c r="E434" s="146" t="s">
        <v>538</v>
      </c>
      <c r="F434" s="147" t="s">
        <v>235</v>
      </c>
      <c r="G434" s="149">
        <v>10</v>
      </c>
      <c r="H434" s="149">
        <v>10</v>
      </c>
      <c r="I434" s="149">
        <v>10</v>
      </c>
    </row>
    <row r="435" spans="1:9" ht="47.25">
      <c r="A435" s="159" t="s">
        <v>539</v>
      </c>
      <c r="B435" s="160">
        <v>917</v>
      </c>
      <c r="C435" s="161">
        <v>1</v>
      </c>
      <c r="D435" s="161">
        <v>13</v>
      </c>
      <c r="E435" s="146" t="s">
        <v>540</v>
      </c>
      <c r="F435" s="147" t="s">
        <v>227</v>
      </c>
      <c r="G435" s="149">
        <v>103.5</v>
      </c>
      <c r="H435" s="149">
        <v>103.5</v>
      </c>
      <c r="I435" s="149">
        <v>103.5</v>
      </c>
    </row>
    <row r="436" spans="1:9" ht="47.25">
      <c r="A436" s="159" t="s">
        <v>550</v>
      </c>
      <c r="B436" s="160">
        <v>917</v>
      </c>
      <c r="C436" s="161">
        <v>1</v>
      </c>
      <c r="D436" s="161">
        <v>13</v>
      </c>
      <c r="E436" s="146" t="s">
        <v>551</v>
      </c>
      <c r="F436" s="147" t="s">
        <v>227</v>
      </c>
      <c r="G436" s="149">
        <v>33.5</v>
      </c>
      <c r="H436" s="149">
        <v>33.5</v>
      </c>
      <c r="I436" s="149">
        <v>33.5</v>
      </c>
    </row>
    <row r="437" spans="1:9" ht="78.75">
      <c r="A437" s="159" t="s">
        <v>552</v>
      </c>
      <c r="B437" s="160">
        <v>917</v>
      </c>
      <c r="C437" s="161">
        <v>1</v>
      </c>
      <c r="D437" s="161">
        <v>13</v>
      </c>
      <c r="E437" s="146" t="s">
        <v>553</v>
      </c>
      <c r="F437" s="147" t="s">
        <v>227</v>
      </c>
      <c r="G437" s="149">
        <v>33.5</v>
      </c>
      <c r="H437" s="149">
        <v>33.5</v>
      </c>
      <c r="I437" s="149">
        <v>33.5</v>
      </c>
    </row>
    <row r="438" spans="1:9" ht="31.5">
      <c r="A438" s="159" t="s">
        <v>554</v>
      </c>
      <c r="B438" s="160">
        <v>917</v>
      </c>
      <c r="C438" s="161">
        <v>1</v>
      </c>
      <c r="D438" s="161">
        <v>13</v>
      </c>
      <c r="E438" s="146" t="s">
        <v>555</v>
      </c>
      <c r="F438" s="147" t="s">
        <v>227</v>
      </c>
      <c r="G438" s="149">
        <v>30.5</v>
      </c>
      <c r="H438" s="149">
        <v>30.5</v>
      </c>
      <c r="I438" s="149">
        <v>30.5</v>
      </c>
    </row>
    <row r="439" spans="1:9" ht="31.5">
      <c r="A439" s="159" t="s">
        <v>234</v>
      </c>
      <c r="B439" s="160">
        <v>917</v>
      </c>
      <c r="C439" s="161">
        <v>1</v>
      </c>
      <c r="D439" s="161">
        <v>13</v>
      </c>
      <c r="E439" s="146" t="s">
        <v>555</v>
      </c>
      <c r="F439" s="147" t="s">
        <v>235</v>
      </c>
      <c r="G439" s="149">
        <v>30.5</v>
      </c>
      <c r="H439" s="149">
        <v>30.5</v>
      </c>
      <c r="I439" s="149">
        <v>30.5</v>
      </c>
    </row>
    <row r="440" spans="1:9" ht="31.5">
      <c r="A440" s="159" t="s">
        <v>556</v>
      </c>
      <c r="B440" s="160">
        <v>917</v>
      </c>
      <c r="C440" s="161">
        <v>1</v>
      </c>
      <c r="D440" s="161">
        <v>13</v>
      </c>
      <c r="E440" s="146" t="s">
        <v>557</v>
      </c>
      <c r="F440" s="147" t="s">
        <v>227</v>
      </c>
      <c r="G440" s="149">
        <v>3</v>
      </c>
      <c r="H440" s="149">
        <v>3</v>
      </c>
      <c r="I440" s="149">
        <v>3</v>
      </c>
    </row>
    <row r="441" spans="1:9" ht="31.5">
      <c r="A441" s="159" t="s">
        <v>234</v>
      </c>
      <c r="B441" s="160">
        <v>917</v>
      </c>
      <c r="C441" s="161">
        <v>1</v>
      </c>
      <c r="D441" s="161">
        <v>13</v>
      </c>
      <c r="E441" s="146" t="s">
        <v>557</v>
      </c>
      <c r="F441" s="147" t="s">
        <v>235</v>
      </c>
      <c r="G441" s="149">
        <v>3</v>
      </c>
      <c r="H441" s="149">
        <v>3</v>
      </c>
      <c r="I441" s="149">
        <v>3</v>
      </c>
    </row>
    <row r="442" spans="1:9" ht="31.5">
      <c r="A442" s="159" t="s">
        <v>558</v>
      </c>
      <c r="B442" s="160">
        <v>917</v>
      </c>
      <c r="C442" s="161">
        <v>1</v>
      </c>
      <c r="D442" s="161">
        <v>13</v>
      </c>
      <c r="E442" s="146" t="s">
        <v>559</v>
      </c>
      <c r="F442" s="147" t="s">
        <v>227</v>
      </c>
      <c r="G442" s="149">
        <v>70</v>
      </c>
      <c r="H442" s="149">
        <v>70</v>
      </c>
      <c r="I442" s="149">
        <v>70</v>
      </c>
    </row>
    <row r="443" spans="1:9" ht="61.5" customHeight="1">
      <c r="A443" s="159" t="s">
        <v>560</v>
      </c>
      <c r="B443" s="160">
        <v>917</v>
      </c>
      <c r="C443" s="161">
        <v>1</v>
      </c>
      <c r="D443" s="161">
        <v>13</v>
      </c>
      <c r="E443" s="146" t="s">
        <v>561</v>
      </c>
      <c r="F443" s="147" t="s">
        <v>227</v>
      </c>
      <c r="G443" s="149">
        <v>70</v>
      </c>
      <c r="H443" s="149">
        <v>70</v>
      </c>
      <c r="I443" s="149">
        <v>70</v>
      </c>
    </row>
    <row r="444" spans="1:9" ht="63">
      <c r="A444" s="159" t="s">
        <v>562</v>
      </c>
      <c r="B444" s="160">
        <v>917</v>
      </c>
      <c r="C444" s="161">
        <v>1</v>
      </c>
      <c r="D444" s="161">
        <v>13</v>
      </c>
      <c r="E444" s="146" t="s">
        <v>563</v>
      </c>
      <c r="F444" s="147" t="s">
        <v>227</v>
      </c>
      <c r="G444" s="149">
        <v>25</v>
      </c>
      <c r="H444" s="149">
        <v>25</v>
      </c>
      <c r="I444" s="149">
        <v>25</v>
      </c>
    </row>
    <row r="445" spans="1:9" ht="31.5">
      <c r="A445" s="159" t="s">
        <v>234</v>
      </c>
      <c r="B445" s="160">
        <v>917</v>
      </c>
      <c r="C445" s="161">
        <v>1</v>
      </c>
      <c r="D445" s="161">
        <v>13</v>
      </c>
      <c r="E445" s="146" t="s">
        <v>563</v>
      </c>
      <c r="F445" s="147" t="s">
        <v>235</v>
      </c>
      <c r="G445" s="149">
        <v>25</v>
      </c>
      <c r="H445" s="149">
        <v>25</v>
      </c>
      <c r="I445" s="149">
        <v>25</v>
      </c>
    </row>
    <row r="446" spans="1:9" ht="46.5" customHeight="1">
      <c r="A446" s="159" t="s">
        <v>564</v>
      </c>
      <c r="B446" s="160">
        <v>917</v>
      </c>
      <c r="C446" s="161">
        <v>1</v>
      </c>
      <c r="D446" s="161">
        <v>13</v>
      </c>
      <c r="E446" s="146" t="s">
        <v>565</v>
      </c>
      <c r="F446" s="147" t="s">
        <v>227</v>
      </c>
      <c r="G446" s="149">
        <v>15</v>
      </c>
      <c r="H446" s="149">
        <v>15</v>
      </c>
      <c r="I446" s="149">
        <v>15</v>
      </c>
    </row>
    <row r="447" spans="1:9" ht="31.5">
      <c r="A447" s="159" t="s">
        <v>234</v>
      </c>
      <c r="B447" s="160">
        <v>917</v>
      </c>
      <c r="C447" s="161">
        <v>1</v>
      </c>
      <c r="D447" s="161">
        <v>13</v>
      </c>
      <c r="E447" s="146" t="s">
        <v>565</v>
      </c>
      <c r="F447" s="147" t="s">
        <v>235</v>
      </c>
      <c r="G447" s="149">
        <v>15</v>
      </c>
      <c r="H447" s="149">
        <v>15</v>
      </c>
      <c r="I447" s="149">
        <v>15</v>
      </c>
    </row>
    <row r="448" spans="1:9" ht="110.25">
      <c r="A448" s="159" t="s">
        <v>566</v>
      </c>
      <c r="B448" s="160">
        <v>917</v>
      </c>
      <c r="C448" s="161">
        <v>1</v>
      </c>
      <c r="D448" s="161">
        <v>13</v>
      </c>
      <c r="E448" s="146" t="s">
        <v>567</v>
      </c>
      <c r="F448" s="147" t="s">
        <v>227</v>
      </c>
      <c r="G448" s="149">
        <v>5</v>
      </c>
      <c r="H448" s="149">
        <v>5</v>
      </c>
      <c r="I448" s="149">
        <v>5</v>
      </c>
    </row>
    <row r="449" spans="1:9" ht="31.5">
      <c r="A449" s="159" t="s">
        <v>234</v>
      </c>
      <c r="B449" s="160">
        <v>917</v>
      </c>
      <c r="C449" s="161">
        <v>1</v>
      </c>
      <c r="D449" s="161">
        <v>13</v>
      </c>
      <c r="E449" s="146" t="s">
        <v>567</v>
      </c>
      <c r="F449" s="147" t="s">
        <v>235</v>
      </c>
      <c r="G449" s="149">
        <v>5</v>
      </c>
      <c r="H449" s="149">
        <v>5</v>
      </c>
      <c r="I449" s="149">
        <v>5</v>
      </c>
    </row>
    <row r="450" spans="1:9" ht="63">
      <c r="A450" s="159" t="s">
        <v>568</v>
      </c>
      <c r="B450" s="160">
        <v>917</v>
      </c>
      <c r="C450" s="161">
        <v>1</v>
      </c>
      <c r="D450" s="161">
        <v>13</v>
      </c>
      <c r="E450" s="146" t="s">
        <v>569</v>
      </c>
      <c r="F450" s="147" t="s">
        <v>227</v>
      </c>
      <c r="G450" s="149">
        <v>10</v>
      </c>
      <c r="H450" s="149">
        <v>10</v>
      </c>
      <c r="I450" s="149">
        <v>10</v>
      </c>
    </row>
    <row r="451" spans="1:9" ht="31.5">
      <c r="A451" s="159" t="s">
        <v>234</v>
      </c>
      <c r="B451" s="160">
        <v>917</v>
      </c>
      <c r="C451" s="161">
        <v>1</v>
      </c>
      <c r="D451" s="161">
        <v>13</v>
      </c>
      <c r="E451" s="146" t="s">
        <v>569</v>
      </c>
      <c r="F451" s="147" t="s">
        <v>235</v>
      </c>
      <c r="G451" s="149">
        <v>10</v>
      </c>
      <c r="H451" s="149">
        <v>10</v>
      </c>
      <c r="I451" s="149">
        <v>10</v>
      </c>
    </row>
    <row r="452" spans="1:9" ht="78.75">
      <c r="A452" s="159" t="s">
        <v>570</v>
      </c>
      <c r="B452" s="160">
        <v>917</v>
      </c>
      <c r="C452" s="161">
        <v>1</v>
      </c>
      <c r="D452" s="161">
        <v>13</v>
      </c>
      <c r="E452" s="146" t="s">
        <v>571</v>
      </c>
      <c r="F452" s="147" t="s">
        <v>227</v>
      </c>
      <c r="G452" s="149">
        <v>15</v>
      </c>
      <c r="H452" s="149">
        <v>15</v>
      </c>
      <c r="I452" s="149">
        <v>15</v>
      </c>
    </row>
    <row r="453" spans="1:9" ht="31.5">
      <c r="A453" s="159" t="s">
        <v>234</v>
      </c>
      <c r="B453" s="160">
        <v>917</v>
      </c>
      <c r="C453" s="161">
        <v>1</v>
      </c>
      <c r="D453" s="161">
        <v>13</v>
      </c>
      <c r="E453" s="146" t="s">
        <v>571</v>
      </c>
      <c r="F453" s="147" t="s">
        <v>235</v>
      </c>
      <c r="G453" s="149">
        <v>15</v>
      </c>
      <c r="H453" s="149">
        <v>15</v>
      </c>
      <c r="I453" s="149">
        <v>15</v>
      </c>
    </row>
    <row r="454" spans="1:9" ht="47.25">
      <c r="A454" s="159" t="s">
        <v>639</v>
      </c>
      <c r="B454" s="160">
        <v>917</v>
      </c>
      <c r="C454" s="161">
        <v>1</v>
      </c>
      <c r="D454" s="161">
        <v>13</v>
      </c>
      <c r="E454" s="146" t="s">
        <v>640</v>
      </c>
      <c r="F454" s="147" t="s">
        <v>227</v>
      </c>
      <c r="G454" s="149">
        <v>182.9</v>
      </c>
      <c r="H454" s="149">
        <v>182.9</v>
      </c>
      <c r="I454" s="149">
        <v>182.9</v>
      </c>
    </row>
    <row r="455" spans="1:9" ht="63">
      <c r="A455" s="159" t="s">
        <v>641</v>
      </c>
      <c r="B455" s="160">
        <v>917</v>
      </c>
      <c r="C455" s="161">
        <v>1</v>
      </c>
      <c r="D455" s="161">
        <v>13</v>
      </c>
      <c r="E455" s="146" t="s">
        <v>642</v>
      </c>
      <c r="F455" s="147" t="s">
        <v>227</v>
      </c>
      <c r="G455" s="149">
        <v>182.9</v>
      </c>
      <c r="H455" s="149">
        <v>182.9</v>
      </c>
      <c r="I455" s="149">
        <v>182.9</v>
      </c>
    </row>
    <row r="456" spans="1:9" ht="78.75">
      <c r="A456" s="159" t="s">
        <v>643</v>
      </c>
      <c r="B456" s="160">
        <v>917</v>
      </c>
      <c r="C456" s="161">
        <v>1</v>
      </c>
      <c r="D456" s="161">
        <v>13</v>
      </c>
      <c r="E456" s="146" t="s">
        <v>644</v>
      </c>
      <c r="F456" s="147" t="s">
        <v>227</v>
      </c>
      <c r="G456" s="149">
        <v>91.9</v>
      </c>
      <c r="H456" s="149">
        <v>91.9</v>
      </c>
      <c r="I456" s="149">
        <v>91.9</v>
      </c>
    </row>
    <row r="457" spans="1:9" ht="31.5">
      <c r="A457" s="159" t="s">
        <v>278</v>
      </c>
      <c r="B457" s="160">
        <v>917</v>
      </c>
      <c r="C457" s="161">
        <v>1</v>
      </c>
      <c r="D457" s="161">
        <v>13</v>
      </c>
      <c r="E457" s="146" t="s">
        <v>644</v>
      </c>
      <c r="F457" s="147" t="s">
        <v>279</v>
      </c>
      <c r="G457" s="149">
        <v>91.9</v>
      </c>
      <c r="H457" s="149">
        <v>91.9</v>
      </c>
      <c r="I457" s="149">
        <v>91.9</v>
      </c>
    </row>
    <row r="458" spans="1:9" ht="47.25" customHeight="1">
      <c r="A458" s="159" t="s">
        <v>645</v>
      </c>
      <c r="B458" s="160">
        <v>917</v>
      </c>
      <c r="C458" s="161">
        <v>1</v>
      </c>
      <c r="D458" s="161">
        <v>13</v>
      </c>
      <c r="E458" s="146" t="s">
        <v>646</v>
      </c>
      <c r="F458" s="147" t="s">
        <v>227</v>
      </c>
      <c r="G458" s="149">
        <v>11</v>
      </c>
      <c r="H458" s="149">
        <v>11</v>
      </c>
      <c r="I458" s="149">
        <v>11</v>
      </c>
    </row>
    <row r="459" spans="1:9" ht="31.5">
      <c r="A459" s="159" t="s">
        <v>234</v>
      </c>
      <c r="B459" s="160">
        <v>917</v>
      </c>
      <c r="C459" s="161">
        <v>1</v>
      </c>
      <c r="D459" s="161">
        <v>13</v>
      </c>
      <c r="E459" s="146" t="s">
        <v>646</v>
      </c>
      <c r="F459" s="147" t="s">
        <v>235</v>
      </c>
      <c r="G459" s="149">
        <v>11</v>
      </c>
      <c r="H459" s="149">
        <v>11</v>
      </c>
      <c r="I459" s="149">
        <v>11</v>
      </c>
    </row>
    <row r="460" spans="1:9" ht="125.25" customHeight="1">
      <c r="A460" s="159" t="s">
        <v>647</v>
      </c>
      <c r="B460" s="160">
        <v>917</v>
      </c>
      <c r="C460" s="161">
        <v>1</v>
      </c>
      <c r="D460" s="161">
        <v>13</v>
      </c>
      <c r="E460" s="146" t="s">
        <v>648</v>
      </c>
      <c r="F460" s="147" t="s">
        <v>227</v>
      </c>
      <c r="G460" s="149">
        <v>80</v>
      </c>
      <c r="H460" s="149">
        <v>80</v>
      </c>
      <c r="I460" s="149">
        <v>80</v>
      </c>
    </row>
    <row r="461" spans="1:9" ht="31.5">
      <c r="A461" s="159" t="s">
        <v>278</v>
      </c>
      <c r="B461" s="160">
        <v>917</v>
      </c>
      <c r="C461" s="161">
        <v>1</v>
      </c>
      <c r="D461" s="161">
        <v>13</v>
      </c>
      <c r="E461" s="146" t="s">
        <v>648</v>
      </c>
      <c r="F461" s="147" t="s">
        <v>279</v>
      </c>
      <c r="G461" s="149">
        <v>80</v>
      </c>
      <c r="H461" s="149">
        <v>80</v>
      </c>
      <c r="I461" s="149">
        <v>80</v>
      </c>
    </row>
    <row r="462" spans="1:9">
      <c r="A462" s="159" t="s">
        <v>745</v>
      </c>
      <c r="B462" s="160">
        <v>917</v>
      </c>
      <c r="C462" s="161">
        <v>2</v>
      </c>
      <c r="D462" s="161">
        <v>0</v>
      </c>
      <c r="E462" s="146" t="s">
        <v>227</v>
      </c>
      <c r="F462" s="147" t="s">
        <v>227</v>
      </c>
      <c r="G462" s="149">
        <v>1043.5</v>
      </c>
      <c r="H462" s="149">
        <v>44</v>
      </c>
      <c r="I462" s="149">
        <v>44</v>
      </c>
    </row>
    <row r="463" spans="1:9">
      <c r="A463" s="159" t="s">
        <v>717</v>
      </c>
      <c r="B463" s="160">
        <v>917</v>
      </c>
      <c r="C463" s="161">
        <v>2</v>
      </c>
      <c r="D463" s="161">
        <v>4</v>
      </c>
      <c r="E463" s="146" t="s">
        <v>227</v>
      </c>
      <c r="F463" s="147" t="s">
        <v>227</v>
      </c>
      <c r="G463" s="149">
        <v>1043.5</v>
      </c>
      <c r="H463" s="149">
        <v>44</v>
      </c>
      <c r="I463" s="149">
        <v>44</v>
      </c>
    </row>
    <row r="464" spans="1:9">
      <c r="A464" s="159" t="s">
        <v>678</v>
      </c>
      <c r="B464" s="160">
        <v>917</v>
      </c>
      <c r="C464" s="161">
        <v>2</v>
      </c>
      <c r="D464" s="161">
        <v>4</v>
      </c>
      <c r="E464" s="146" t="s">
        <v>679</v>
      </c>
      <c r="F464" s="147" t="s">
        <v>227</v>
      </c>
      <c r="G464" s="149">
        <v>1043.5</v>
      </c>
      <c r="H464" s="149">
        <v>44</v>
      </c>
      <c r="I464" s="149">
        <v>44</v>
      </c>
    </row>
    <row r="465" spans="1:9" ht="47.25">
      <c r="A465" s="159" t="s">
        <v>713</v>
      </c>
      <c r="B465" s="160">
        <v>917</v>
      </c>
      <c r="C465" s="161">
        <v>2</v>
      </c>
      <c r="D465" s="161">
        <v>4</v>
      </c>
      <c r="E465" s="146" t="s">
        <v>714</v>
      </c>
      <c r="F465" s="147" t="s">
        <v>227</v>
      </c>
      <c r="G465" s="149">
        <v>1043.5</v>
      </c>
      <c r="H465" s="149">
        <v>44</v>
      </c>
      <c r="I465" s="149">
        <v>44</v>
      </c>
    </row>
    <row r="466" spans="1:9" ht="78.75">
      <c r="A466" s="159" t="s">
        <v>715</v>
      </c>
      <c r="B466" s="160">
        <v>917</v>
      </c>
      <c r="C466" s="161">
        <v>2</v>
      </c>
      <c r="D466" s="161">
        <v>4</v>
      </c>
      <c r="E466" s="146" t="s">
        <v>716</v>
      </c>
      <c r="F466" s="147" t="s">
        <v>227</v>
      </c>
      <c r="G466" s="149">
        <v>1043.5</v>
      </c>
      <c r="H466" s="149">
        <v>44</v>
      </c>
      <c r="I466" s="149">
        <v>44</v>
      </c>
    </row>
    <row r="467" spans="1:9" ht="31.5">
      <c r="A467" s="159" t="s">
        <v>234</v>
      </c>
      <c r="B467" s="160">
        <v>917</v>
      </c>
      <c r="C467" s="161">
        <v>2</v>
      </c>
      <c r="D467" s="161">
        <v>4</v>
      </c>
      <c r="E467" s="146" t="s">
        <v>716</v>
      </c>
      <c r="F467" s="147" t="s">
        <v>235</v>
      </c>
      <c r="G467" s="149">
        <v>1043.5</v>
      </c>
      <c r="H467" s="149">
        <v>44</v>
      </c>
      <c r="I467" s="149">
        <v>44</v>
      </c>
    </row>
    <row r="468" spans="1:9">
      <c r="A468" s="159" t="s">
        <v>740</v>
      </c>
      <c r="B468" s="160">
        <v>917</v>
      </c>
      <c r="C468" s="161">
        <v>4</v>
      </c>
      <c r="D468" s="161">
        <v>0</v>
      </c>
      <c r="E468" s="146" t="s">
        <v>227</v>
      </c>
      <c r="F468" s="147" t="s">
        <v>227</v>
      </c>
      <c r="G468" s="149">
        <v>1638.5</v>
      </c>
      <c r="H468" s="149">
        <v>1638.5</v>
      </c>
      <c r="I468" s="149">
        <v>1638.5</v>
      </c>
    </row>
    <row r="469" spans="1:9">
      <c r="A469" s="159" t="s">
        <v>393</v>
      </c>
      <c r="B469" s="160">
        <v>917</v>
      </c>
      <c r="C469" s="161">
        <v>4</v>
      </c>
      <c r="D469" s="161">
        <v>5</v>
      </c>
      <c r="E469" s="146" t="s">
        <v>227</v>
      </c>
      <c r="F469" s="147" t="s">
        <v>227</v>
      </c>
      <c r="G469" s="149">
        <v>1588.5</v>
      </c>
      <c r="H469" s="149">
        <v>1588.5</v>
      </c>
      <c r="I469" s="149">
        <v>1588.5</v>
      </c>
    </row>
    <row r="470" spans="1:9" ht="63">
      <c r="A470" s="159" t="s">
        <v>363</v>
      </c>
      <c r="B470" s="160">
        <v>917</v>
      </c>
      <c r="C470" s="161">
        <v>4</v>
      </c>
      <c r="D470" s="161">
        <v>5</v>
      </c>
      <c r="E470" s="146" t="s">
        <v>364</v>
      </c>
      <c r="F470" s="147" t="s">
        <v>227</v>
      </c>
      <c r="G470" s="149">
        <v>1588.5</v>
      </c>
      <c r="H470" s="149">
        <v>1588.5</v>
      </c>
      <c r="I470" s="149">
        <v>1588.5</v>
      </c>
    </row>
    <row r="471" spans="1:9" ht="47.25">
      <c r="A471" s="159" t="s">
        <v>382</v>
      </c>
      <c r="B471" s="160">
        <v>917</v>
      </c>
      <c r="C471" s="161">
        <v>4</v>
      </c>
      <c r="D471" s="161">
        <v>5</v>
      </c>
      <c r="E471" s="146" t="s">
        <v>383</v>
      </c>
      <c r="F471" s="147" t="s">
        <v>227</v>
      </c>
      <c r="G471" s="149">
        <v>1588.5</v>
      </c>
      <c r="H471" s="149">
        <v>1588.5</v>
      </c>
      <c r="I471" s="149">
        <v>1588.5</v>
      </c>
    </row>
    <row r="472" spans="1:9" ht="47.25">
      <c r="A472" s="159" t="s">
        <v>389</v>
      </c>
      <c r="B472" s="160">
        <v>917</v>
      </c>
      <c r="C472" s="161">
        <v>4</v>
      </c>
      <c r="D472" s="161">
        <v>5</v>
      </c>
      <c r="E472" s="146" t="s">
        <v>390</v>
      </c>
      <c r="F472" s="147" t="s">
        <v>227</v>
      </c>
      <c r="G472" s="149">
        <v>1588.5</v>
      </c>
      <c r="H472" s="149">
        <v>1588.5</v>
      </c>
      <c r="I472" s="149">
        <v>1588.5</v>
      </c>
    </row>
    <row r="473" spans="1:9" ht="110.25">
      <c r="A473" s="159" t="s">
        <v>391</v>
      </c>
      <c r="B473" s="160">
        <v>917</v>
      </c>
      <c r="C473" s="161">
        <v>4</v>
      </c>
      <c r="D473" s="161">
        <v>5</v>
      </c>
      <c r="E473" s="146" t="s">
        <v>392</v>
      </c>
      <c r="F473" s="147" t="s">
        <v>227</v>
      </c>
      <c r="G473" s="149">
        <v>1588.5</v>
      </c>
      <c r="H473" s="149">
        <v>1588.5</v>
      </c>
      <c r="I473" s="149">
        <v>1588.5</v>
      </c>
    </row>
    <row r="474" spans="1:9" ht="31.5">
      <c r="A474" s="159" t="s">
        <v>234</v>
      </c>
      <c r="B474" s="160">
        <v>917</v>
      </c>
      <c r="C474" s="161">
        <v>4</v>
      </c>
      <c r="D474" s="161">
        <v>5</v>
      </c>
      <c r="E474" s="146" t="s">
        <v>392</v>
      </c>
      <c r="F474" s="147" t="s">
        <v>235</v>
      </c>
      <c r="G474" s="149">
        <v>1588.5</v>
      </c>
      <c r="H474" s="149">
        <v>1588.5</v>
      </c>
      <c r="I474" s="149">
        <v>1588.5</v>
      </c>
    </row>
    <row r="475" spans="1:9" ht="31.5">
      <c r="A475" s="159" t="s">
        <v>416</v>
      </c>
      <c r="B475" s="160">
        <v>917</v>
      </c>
      <c r="C475" s="161">
        <v>4</v>
      </c>
      <c r="D475" s="161">
        <v>12</v>
      </c>
      <c r="E475" s="146" t="s">
        <v>227</v>
      </c>
      <c r="F475" s="147" t="s">
        <v>227</v>
      </c>
      <c r="G475" s="149">
        <v>50</v>
      </c>
      <c r="H475" s="149">
        <v>50</v>
      </c>
      <c r="I475" s="149">
        <v>50</v>
      </c>
    </row>
    <row r="476" spans="1:9" ht="62.25" customHeight="1">
      <c r="A476" s="159" t="s">
        <v>578</v>
      </c>
      <c r="B476" s="160">
        <v>917</v>
      </c>
      <c r="C476" s="161">
        <v>4</v>
      </c>
      <c r="D476" s="161">
        <v>12</v>
      </c>
      <c r="E476" s="146" t="s">
        <v>579</v>
      </c>
      <c r="F476" s="147" t="s">
        <v>227</v>
      </c>
      <c r="G476" s="149">
        <v>50</v>
      </c>
      <c r="H476" s="149">
        <v>50</v>
      </c>
      <c r="I476" s="149">
        <v>50</v>
      </c>
    </row>
    <row r="477" spans="1:9" ht="47.25">
      <c r="A477" s="159" t="s">
        <v>627</v>
      </c>
      <c r="B477" s="160">
        <v>917</v>
      </c>
      <c r="C477" s="161">
        <v>4</v>
      </c>
      <c r="D477" s="161">
        <v>12</v>
      </c>
      <c r="E477" s="146" t="s">
        <v>628</v>
      </c>
      <c r="F477" s="147" t="s">
        <v>227</v>
      </c>
      <c r="G477" s="149">
        <v>50</v>
      </c>
      <c r="H477" s="149">
        <v>50</v>
      </c>
      <c r="I477" s="149">
        <v>50</v>
      </c>
    </row>
    <row r="478" spans="1:9" ht="47.25">
      <c r="A478" s="159" t="s">
        <v>629</v>
      </c>
      <c r="B478" s="160">
        <v>917</v>
      </c>
      <c r="C478" s="161">
        <v>4</v>
      </c>
      <c r="D478" s="161">
        <v>12</v>
      </c>
      <c r="E478" s="146" t="s">
        <v>630</v>
      </c>
      <c r="F478" s="147" t="s">
        <v>227</v>
      </c>
      <c r="G478" s="149">
        <v>45</v>
      </c>
      <c r="H478" s="149">
        <v>45</v>
      </c>
      <c r="I478" s="149">
        <v>45</v>
      </c>
    </row>
    <row r="479" spans="1:9" ht="47.25">
      <c r="A479" s="159" t="s">
        <v>631</v>
      </c>
      <c r="B479" s="160">
        <v>917</v>
      </c>
      <c r="C479" s="161">
        <v>4</v>
      </c>
      <c r="D479" s="161">
        <v>12</v>
      </c>
      <c r="E479" s="146" t="s">
        <v>632</v>
      </c>
      <c r="F479" s="147" t="s">
        <v>227</v>
      </c>
      <c r="G479" s="149">
        <v>20</v>
      </c>
      <c r="H479" s="149">
        <v>20</v>
      </c>
      <c r="I479" s="149">
        <v>20</v>
      </c>
    </row>
    <row r="480" spans="1:9" ht="31.5">
      <c r="A480" s="159" t="s">
        <v>234</v>
      </c>
      <c r="B480" s="160">
        <v>917</v>
      </c>
      <c r="C480" s="161">
        <v>4</v>
      </c>
      <c r="D480" s="161">
        <v>12</v>
      </c>
      <c r="E480" s="146" t="s">
        <v>632</v>
      </c>
      <c r="F480" s="147" t="s">
        <v>235</v>
      </c>
      <c r="G480" s="149">
        <v>20</v>
      </c>
      <c r="H480" s="149">
        <v>20</v>
      </c>
      <c r="I480" s="149">
        <v>20</v>
      </c>
    </row>
    <row r="481" spans="1:9" ht="31.5" customHeight="1">
      <c r="A481" s="159" t="s">
        <v>633</v>
      </c>
      <c r="B481" s="160">
        <v>917</v>
      </c>
      <c r="C481" s="161">
        <v>4</v>
      </c>
      <c r="D481" s="161">
        <v>12</v>
      </c>
      <c r="E481" s="146" t="s">
        <v>634</v>
      </c>
      <c r="F481" s="147" t="s">
        <v>227</v>
      </c>
      <c r="G481" s="149">
        <v>25</v>
      </c>
      <c r="H481" s="149">
        <v>25</v>
      </c>
      <c r="I481" s="149">
        <v>25</v>
      </c>
    </row>
    <row r="482" spans="1:9" ht="31.5">
      <c r="A482" s="159" t="s">
        <v>234</v>
      </c>
      <c r="B482" s="160">
        <v>917</v>
      </c>
      <c r="C482" s="161">
        <v>4</v>
      </c>
      <c r="D482" s="161">
        <v>12</v>
      </c>
      <c r="E482" s="146" t="s">
        <v>634</v>
      </c>
      <c r="F482" s="147" t="s">
        <v>235</v>
      </c>
      <c r="G482" s="149">
        <v>25</v>
      </c>
      <c r="H482" s="149">
        <v>25</v>
      </c>
      <c r="I482" s="149">
        <v>25</v>
      </c>
    </row>
    <row r="483" spans="1:9" ht="63">
      <c r="A483" s="159" t="s">
        <v>635</v>
      </c>
      <c r="B483" s="160">
        <v>917</v>
      </c>
      <c r="C483" s="161">
        <v>4</v>
      </c>
      <c r="D483" s="161">
        <v>12</v>
      </c>
      <c r="E483" s="146" t="s">
        <v>636</v>
      </c>
      <c r="F483" s="147" t="s">
        <v>227</v>
      </c>
      <c r="G483" s="149">
        <v>5</v>
      </c>
      <c r="H483" s="149">
        <v>5</v>
      </c>
      <c r="I483" s="149">
        <v>5</v>
      </c>
    </row>
    <row r="484" spans="1:9" ht="47.25">
      <c r="A484" s="159" t="s">
        <v>637</v>
      </c>
      <c r="B484" s="160">
        <v>917</v>
      </c>
      <c r="C484" s="161">
        <v>4</v>
      </c>
      <c r="D484" s="161">
        <v>12</v>
      </c>
      <c r="E484" s="146" t="s">
        <v>638</v>
      </c>
      <c r="F484" s="147" t="s">
        <v>227</v>
      </c>
      <c r="G484" s="149">
        <v>5</v>
      </c>
      <c r="H484" s="149">
        <v>5</v>
      </c>
      <c r="I484" s="149">
        <v>5</v>
      </c>
    </row>
    <row r="485" spans="1:9" ht="31.5">
      <c r="A485" s="159" t="s">
        <v>234</v>
      </c>
      <c r="B485" s="160">
        <v>917</v>
      </c>
      <c r="C485" s="161">
        <v>4</v>
      </c>
      <c r="D485" s="161">
        <v>12</v>
      </c>
      <c r="E485" s="146" t="s">
        <v>638</v>
      </c>
      <c r="F485" s="147" t="s">
        <v>235</v>
      </c>
      <c r="G485" s="149">
        <v>5</v>
      </c>
      <c r="H485" s="149">
        <v>5</v>
      </c>
      <c r="I485" s="149">
        <v>5</v>
      </c>
    </row>
    <row r="486" spans="1:9">
      <c r="A486" s="159" t="s">
        <v>732</v>
      </c>
      <c r="B486" s="160">
        <v>917</v>
      </c>
      <c r="C486" s="161">
        <v>7</v>
      </c>
      <c r="D486" s="161">
        <v>0</v>
      </c>
      <c r="E486" s="146" t="s">
        <v>227</v>
      </c>
      <c r="F486" s="147" t="s">
        <v>227</v>
      </c>
      <c r="G486" s="149">
        <v>347</v>
      </c>
      <c r="H486" s="149">
        <v>347</v>
      </c>
      <c r="I486" s="149">
        <v>347</v>
      </c>
    </row>
    <row r="487" spans="1:9" ht="31.5" customHeight="1">
      <c r="A487" s="159" t="s">
        <v>241</v>
      </c>
      <c r="B487" s="160">
        <v>917</v>
      </c>
      <c r="C487" s="161">
        <v>7</v>
      </c>
      <c r="D487" s="161">
        <v>5</v>
      </c>
      <c r="E487" s="146" t="s">
        <v>227</v>
      </c>
      <c r="F487" s="147" t="s">
        <v>227</v>
      </c>
      <c r="G487" s="149">
        <v>97</v>
      </c>
      <c r="H487" s="149">
        <v>97</v>
      </c>
      <c r="I487" s="149">
        <v>97</v>
      </c>
    </row>
    <row r="488" spans="1:9" ht="45.75" customHeight="1">
      <c r="A488" s="159" t="s">
        <v>483</v>
      </c>
      <c r="B488" s="160">
        <v>917</v>
      </c>
      <c r="C488" s="161">
        <v>7</v>
      </c>
      <c r="D488" s="161">
        <v>5</v>
      </c>
      <c r="E488" s="146" t="s">
        <v>484</v>
      </c>
      <c r="F488" s="147" t="s">
        <v>227</v>
      </c>
      <c r="G488" s="149">
        <v>97</v>
      </c>
      <c r="H488" s="149">
        <v>97</v>
      </c>
      <c r="I488" s="149">
        <v>97</v>
      </c>
    </row>
    <row r="489" spans="1:9" ht="31.5" customHeight="1">
      <c r="A489" s="159" t="s">
        <v>485</v>
      </c>
      <c r="B489" s="160">
        <v>917</v>
      </c>
      <c r="C489" s="161">
        <v>7</v>
      </c>
      <c r="D489" s="161">
        <v>5</v>
      </c>
      <c r="E489" s="146" t="s">
        <v>486</v>
      </c>
      <c r="F489" s="147" t="s">
        <v>227</v>
      </c>
      <c r="G489" s="149">
        <v>97</v>
      </c>
      <c r="H489" s="149">
        <v>97</v>
      </c>
      <c r="I489" s="149">
        <v>97</v>
      </c>
    </row>
    <row r="490" spans="1:9" ht="63">
      <c r="A490" s="159" t="s">
        <v>487</v>
      </c>
      <c r="B490" s="160">
        <v>917</v>
      </c>
      <c r="C490" s="161">
        <v>7</v>
      </c>
      <c r="D490" s="161">
        <v>5</v>
      </c>
      <c r="E490" s="146" t="s">
        <v>488</v>
      </c>
      <c r="F490" s="147" t="s">
        <v>227</v>
      </c>
      <c r="G490" s="149">
        <v>97</v>
      </c>
      <c r="H490" s="149">
        <v>97</v>
      </c>
      <c r="I490" s="149">
        <v>97</v>
      </c>
    </row>
    <row r="491" spans="1:9" ht="47.25">
      <c r="A491" s="159" t="s">
        <v>489</v>
      </c>
      <c r="B491" s="160">
        <v>917</v>
      </c>
      <c r="C491" s="161">
        <v>7</v>
      </c>
      <c r="D491" s="161">
        <v>5</v>
      </c>
      <c r="E491" s="146" t="s">
        <v>490</v>
      </c>
      <c r="F491" s="147" t="s">
        <v>227</v>
      </c>
      <c r="G491" s="149">
        <v>10</v>
      </c>
      <c r="H491" s="149">
        <v>10</v>
      </c>
      <c r="I491" s="149">
        <v>10</v>
      </c>
    </row>
    <row r="492" spans="1:9" ht="31.5">
      <c r="A492" s="159" t="s">
        <v>234</v>
      </c>
      <c r="B492" s="160">
        <v>917</v>
      </c>
      <c r="C492" s="161">
        <v>7</v>
      </c>
      <c r="D492" s="161">
        <v>5</v>
      </c>
      <c r="E492" s="146" t="s">
        <v>490</v>
      </c>
      <c r="F492" s="147" t="s">
        <v>235</v>
      </c>
      <c r="G492" s="149">
        <v>10</v>
      </c>
      <c r="H492" s="149">
        <v>10</v>
      </c>
      <c r="I492" s="149">
        <v>10</v>
      </c>
    </row>
    <row r="493" spans="1:9" ht="47.25">
      <c r="A493" s="159" t="s">
        <v>491</v>
      </c>
      <c r="B493" s="160">
        <v>917</v>
      </c>
      <c r="C493" s="161">
        <v>7</v>
      </c>
      <c r="D493" s="161">
        <v>5</v>
      </c>
      <c r="E493" s="146" t="s">
        <v>492</v>
      </c>
      <c r="F493" s="147" t="s">
        <v>227</v>
      </c>
      <c r="G493" s="149">
        <v>85</v>
      </c>
      <c r="H493" s="149">
        <v>85</v>
      </c>
      <c r="I493" s="149">
        <v>85</v>
      </c>
    </row>
    <row r="494" spans="1:9" ht="31.5">
      <c r="A494" s="159" t="s">
        <v>234</v>
      </c>
      <c r="B494" s="160">
        <v>917</v>
      </c>
      <c r="C494" s="161">
        <v>7</v>
      </c>
      <c r="D494" s="161">
        <v>5</v>
      </c>
      <c r="E494" s="146" t="s">
        <v>492</v>
      </c>
      <c r="F494" s="147" t="s">
        <v>235</v>
      </c>
      <c r="G494" s="149">
        <v>85</v>
      </c>
      <c r="H494" s="149">
        <v>85</v>
      </c>
      <c r="I494" s="149">
        <v>85</v>
      </c>
    </row>
    <row r="495" spans="1:9" ht="63">
      <c r="A495" s="159" t="s">
        <v>493</v>
      </c>
      <c r="B495" s="160">
        <v>917</v>
      </c>
      <c r="C495" s="161">
        <v>7</v>
      </c>
      <c r="D495" s="161">
        <v>5</v>
      </c>
      <c r="E495" s="146" t="s">
        <v>494</v>
      </c>
      <c r="F495" s="147" t="s">
        <v>227</v>
      </c>
      <c r="G495" s="149">
        <v>2</v>
      </c>
      <c r="H495" s="149">
        <v>2</v>
      </c>
      <c r="I495" s="149">
        <v>2</v>
      </c>
    </row>
    <row r="496" spans="1:9" ht="31.5">
      <c r="A496" s="159" t="s">
        <v>234</v>
      </c>
      <c r="B496" s="160">
        <v>917</v>
      </c>
      <c r="C496" s="161">
        <v>7</v>
      </c>
      <c r="D496" s="161">
        <v>5</v>
      </c>
      <c r="E496" s="146" t="s">
        <v>494</v>
      </c>
      <c r="F496" s="147" t="s">
        <v>235</v>
      </c>
      <c r="G496" s="149">
        <v>2</v>
      </c>
      <c r="H496" s="149">
        <v>2</v>
      </c>
      <c r="I496" s="149">
        <v>2</v>
      </c>
    </row>
    <row r="497" spans="1:9">
      <c r="A497" s="159" t="s">
        <v>586</v>
      </c>
      <c r="B497" s="160">
        <v>917</v>
      </c>
      <c r="C497" s="161">
        <v>7</v>
      </c>
      <c r="D497" s="161">
        <v>7</v>
      </c>
      <c r="E497" s="146" t="s">
        <v>227</v>
      </c>
      <c r="F497" s="147" t="s">
        <v>227</v>
      </c>
      <c r="G497" s="149">
        <v>250</v>
      </c>
      <c r="H497" s="149">
        <v>250</v>
      </c>
      <c r="I497" s="149">
        <v>250</v>
      </c>
    </row>
    <row r="498" spans="1:9" ht="63" customHeight="1">
      <c r="A498" s="159" t="s">
        <v>578</v>
      </c>
      <c r="B498" s="160">
        <v>917</v>
      </c>
      <c r="C498" s="161">
        <v>7</v>
      </c>
      <c r="D498" s="161">
        <v>7</v>
      </c>
      <c r="E498" s="146" t="s">
        <v>579</v>
      </c>
      <c r="F498" s="147" t="s">
        <v>227</v>
      </c>
      <c r="G498" s="149">
        <v>250</v>
      </c>
      <c r="H498" s="149">
        <v>250</v>
      </c>
      <c r="I498" s="149">
        <v>250</v>
      </c>
    </row>
    <row r="499" spans="1:9" ht="47.25">
      <c r="A499" s="159" t="s">
        <v>580</v>
      </c>
      <c r="B499" s="160">
        <v>917</v>
      </c>
      <c r="C499" s="161">
        <v>7</v>
      </c>
      <c r="D499" s="161">
        <v>7</v>
      </c>
      <c r="E499" s="146" t="s">
        <v>581</v>
      </c>
      <c r="F499" s="147" t="s">
        <v>227</v>
      </c>
      <c r="G499" s="149">
        <v>166</v>
      </c>
      <c r="H499" s="149">
        <v>166</v>
      </c>
      <c r="I499" s="149">
        <v>166</v>
      </c>
    </row>
    <row r="500" spans="1:9" ht="63">
      <c r="A500" s="159" t="s">
        <v>582</v>
      </c>
      <c r="B500" s="160">
        <v>917</v>
      </c>
      <c r="C500" s="161">
        <v>7</v>
      </c>
      <c r="D500" s="161">
        <v>7</v>
      </c>
      <c r="E500" s="146" t="s">
        <v>583</v>
      </c>
      <c r="F500" s="147" t="s">
        <v>227</v>
      </c>
      <c r="G500" s="149">
        <v>166</v>
      </c>
      <c r="H500" s="149">
        <v>166</v>
      </c>
      <c r="I500" s="149">
        <v>166</v>
      </c>
    </row>
    <row r="501" spans="1:9" ht="78.75">
      <c r="A501" s="159" t="s">
        <v>584</v>
      </c>
      <c r="B501" s="160">
        <v>917</v>
      </c>
      <c r="C501" s="161">
        <v>7</v>
      </c>
      <c r="D501" s="161">
        <v>7</v>
      </c>
      <c r="E501" s="146" t="s">
        <v>585</v>
      </c>
      <c r="F501" s="147" t="s">
        <v>227</v>
      </c>
      <c r="G501" s="149">
        <v>146</v>
      </c>
      <c r="H501" s="149">
        <v>146</v>
      </c>
      <c r="I501" s="149">
        <v>146</v>
      </c>
    </row>
    <row r="502" spans="1:9" ht="31.5">
      <c r="A502" s="159" t="s">
        <v>234</v>
      </c>
      <c r="B502" s="160">
        <v>917</v>
      </c>
      <c r="C502" s="161">
        <v>7</v>
      </c>
      <c r="D502" s="161">
        <v>7</v>
      </c>
      <c r="E502" s="146" t="s">
        <v>585</v>
      </c>
      <c r="F502" s="147" t="s">
        <v>235</v>
      </c>
      <c r="G502" s="149">
        <v>146</v>
      </c>
      <c r="H502" s="149">
        <v>146</v>
      </c>
      <c r="I502" s="149">
        <v>146</v>
      </c>
    </row>
    <row r="503" spans="1:9" ht="63">
      <c r="A503" s="159" t="s">
        <v>587</v>
      </c>
      <c r="B503" s="160">
        <v>917</v>
      </c>
      <c r="C503" s="161">
        <v>7</v>
      </c>
      <c r="D503" s="161">
        <v>7</v>
      </c>
      <c r="E503" s="146" t="s">
        <v>588</v>
      </c>
      <c r="F503" s="147" t="s">
        <v>227</v>
      </c>
      <c r="G503" s="149">
        <v>20</v>
      </c>
      <c r="H503" s="149">
        <v>20</v>
      </c>
      <c r="I503" s="149">
        <v>20</v>
      </c>
    </row>
    <row r="504" spans="1:9" ht="31.5">
      <c r="A504" s="159" t="s">
        <v>234</v>
      </c>
      <c r="B504" s="160">
        <v>917</v>
      </c>
      <c r="C504" s="161">
        <v>7</v>
      </c>
      <c r="D504" s="161">
        <v>7</v>
      </c>
      <c r="E504" s="146" t="s">
        <v>588</v>
      </c>
      <c r="F504" s="147" t="s">
        <v>235</v>
      </c>
      <c r="G504" s="149">
        <v>20</v>
      </c>
      <c r="H504" s="149">
        <v>20</v>
      </c>
      <c r="I504" s="149">
        <v>20</v>
      </c>
    </row>
    <row r="505" spans="1:9" ht="78" customHeight="1">
      <c r="A505" s="159" t="s">
        <v>619</v>
      </c>
      <c r="B505" s="160">
        <v>917</v>
      </c>
      <c r="C505" s="161">
        <v>7</v>
      </c>
      <c r="D505" s="161">
        <v>7</v>
      </c>
      <c r="E505" s="146" t="s">
        <v>620</v>
      </c>
      <c r="F505" s="147" t="s">
        <v>227</v>
      </c>
      <c r="G505" s="149">
        <v>84</v>
      </c>
      <c r="H505" s="149">
        <v>84</v>
      </c>
      <c r="I505" s="149">
        <v>84</v>
      </c>
    </row>
    <row r="506" spans="1:9" ht="61.5" customHeight="1">
      <c r="A506" s="159" t="s">
        <v>621</v>
      </c>
      <c r="B506" s="160">
        <v>917</v>
      </c>
      <c r="C506" s="161">
        <v>7</v>
      </c>
      <c r="D506" s="161">
        <v>7</v>
      </c>
      <c r="E506" s="146" t="s">
        <v>622</v>
      </c>
      <c r="F506" s="147" t="s">
        <v>227</v>
      </c>
      <c r="G506" s="149">
        <v>84</v>
      </c>
      <c r="H506" s="149">
        <v>84</v>
      </c>
      <c r="I506" s="149">
        <v>84</v>
      </c>
    </row>
    <row r="507" spans="1:9" ht="47.25">
      <c r="A507" s="159" t="s">
        <v>623</v>
      </c>
      <c r="B507" s="160">
        <v>917</v>
      </c>
      <c r="C507" s="161">
        <v>7</v>
      </c>
      <c r="D507" s="161">
        <v>7</v>
      </c>
      <c r="E507" s="146" t="s">
        <v>624</v>
      </c>
      <c r="F507" s="147" t="s">
        <v>227</v>
      </c>
      <c r="G507" s="149">
        <v>21</v>
      </c>
      <c r="H507" s="149">
        <v>21</v>
      </c>
      <c r="I507" s="149">
        <v>21</v>
      </c>
    </row>
    <row r="508" spans="1:9" ht="31.5">
      <c r="A508" s="159" t="s">
        <v>234</v>
      </c>
      <c r="B508" s="160">
        <v>917</v>
      </c>
      <c r="C508" s="161">
        <v>7</v>
      </c>
      <c r="D508" s="161">
        <v>7</v>
      </c>
      <c r="E508" s="146" t="s">
        <v>624</v>
      </c>
      <c r="F508" s="147" t="s">
        <v>235</v>
      </c>
      <c r="G508" s="149">
        <v>21</v>
      </c>
      <c r="H508" s="149">
        <v>21</v>
      </c>
      <c r="I508" s="149">
        <v>21</v>
      </c>
    </row>
    <row r="509" spans="1:9" ht="30" customHeight="1">
      <c r="A509" s="159" t="s">
        <v>625</v>
      </c>
      <c r="B509" s="160">
        <v>917</v>
      </c>
      <c r="C509" s="161">
        <v>7</v>
      </c>
      <c r="D509" s="161">
        <v>7</v>
      </c>
      <c r="E509" s="146" t="s">
        <v>626</v>
      </c>
      <c r="F509" s="147" t="s">
        <v>227</v>
      </c>
      <c r="G509" s="149">
        <v>63</v>
      </c>
      <c r="H509" s="149">
        <v>63</v>
      </c>
      <c r="I509" s="149">
        <v>63</v>
      </c>
    </row>
    <row r="510" spans="1:9" ht="31.5">
      <c r="A510" s="159" t="s">
        <v>234</v>
      </c>
      <c r="B510" s="160">
        <v>917</v>
      </c>
      <c r="C510" s="161">
        <v>7</v>
      </c>
      <c r="D510" s="161">
        <v>7</v>
      </c>
      <c r="E510" s="146" t="s">
        <v>626</v>
      </c>
      <c r="F510" s="147" t="s">
        <v>235</v>
      </c>
      <c r="G510" s="149">
        <v>63</v>
      </c>
      <c r="H510" s="149">
        <v>63</v>
      </c>
      <c r="I510" s="149">
        <v>63</v>
      </c>
    </row>
    <row r="511" spans="1:9">
      <c r="A511" s="159" t="s">
        <v>735</v>
      </c>
      <c r="B511" s="160">
        <v>917</v>
      </c>
      <c r="C511" s="161">
        <v>10</v>
      </c>
      <c r="D511" s="161">
        <v>0</v>
      </c>
      <c r="E511" s="146" t="s">
        <v>227</v>
      </c>
      <c r="F511" s="147" t="s">
        <v>227</v>
      </c>
      <c r="G511" s="149">
        <v>8457.5</v>
      </c>
      <c r="H511" s="149">
        <v>8765.7000000000007</v>
      </c>
      <c r="I511" s="149">
        <v>9086.2000000000007</v>
      </c>
    </row>
    <row r="512" spans="1:9">
      <c r="A512" s="159" t="s">
        <v>499</v>
      </c>
      <c r="B512" s="160">
        <v>917</v>
      </c>
      <c r="C512" s="161">
        <v>10</v>
      </c>
      <c r="D512" s="161">
        <v>1</v>
      </c>
      <c r="E512" s="146" t="s">
        <v>227</v>
      </c>
      <c r="F512" s="147" t="s">
        <v>227</v>
      </c>
      <c r="G512" s="149">
        <v>7729.5</v>
      </c>
      <c r="H512" s="149">
        <v>8038.7</v>
      </c>
      <c r="I512" s="149">
        <v>8360.2000000000007</v>
      </c>
    </row>
    <row r="513" spans="1:9" ht="63">
      <c r="A513" s="159" t="s">
        <v>483</v>
      </c>
      <c r="B513" s="160">
        <v>917</v>
      </c>
      <c r="C513" s="161">
        <v>10</v>
      </c>
      <c r="D513" s="161">
        <v>1</v>
      </c>
      <c r="E513" s="146" t="s">
        <v>484</v>
      </c>
      <c r="F513" s="147" t="s">
        <v>227</v>
      </c>
      <c r="G513" s="149">
        <v>7729.5</v>
      </c>
      <c r="H513" s="149">
        <v>8038.7</v>
      </c>
      <c r="I513" s="149">
        <v>8360.2000000000007</v>
      </c>
    </row>
    <row r="514" spans="1:9" ht="47.25">
      <c r="A514" s="159" t="s">
        <v>485</v>
      </c>
      <c r="B514" s="160">
        <v>917</v>
      </c>
      <c r="C514" s="161">
        <v>10</v>
      </c>
      <c r="D514" s="161">
        <v>1</v>
      </c>
      <c r="E514" s="146" t="s">
        <v>486</v>
      </c>
      <c r="F514" s="147" t="s">
        <v>227</v>
      </c>
      <c r="G514" s="149">
        <v>7729.5</v>
      </c>
      <c r="H514" s="149">
        <v>8038.7</v>
      </c>
      <c r="I514" s="149">
        <v>8360.2000000000007</v>
      </c>
    </row>
    <row r="515" spans="1:9" ht="47.25">
      <c r="A515" s="159" t="s">
        <v>495</v>
      </c>
      <c r="B515" s="160">
        <v>917</v>
      </c>
      <c r="C515" s="161">
        <v>10</v>
      </c>
      <c r="D515" s="161">
        <v>1</v>
      </c>
      <c r="E515" s="146" t="s">
        <v>496</v>
      </c>
      <c r="F515" s="147" t="s">
        <v>227</v>
      </c>
      <c r="G515" s="149">
        <v>7729.5</v>
      </c>
      <c r="H515" s="149">
        <v>8038.7</v>
      </c>
      <c r="I515" s="149">
        <v>8360.2000000000007</v>
      </c>
    </row>
    <row r="516" spans="1:9" ht="126" customHeight="1">
      <c r="A516" s="159" t="s">
        <v>497</v>
      </c>
      <c r="B516" s="160">
        <v>917</v>
      </c>
      <c r="C516" s="161">
        <v>10</v>
      </c>
      <c r="D516" s="161">
        <v>1</v>
      </c>
      <c r="E516" s="146" t="s">
        <v>498</v>
      </c>
      <c r="F516" s="147" t="s">
        <v>227</v>
      </c>
      <c r="G516" s="149">
        <v>7729.5</v>
      </c>
      <c r="H516" s="149">
        <v>8038.7</v>
      </c>
      <c r="I516" s="149">
        <v>8360.2000000000007</v>
      </c>
    </row>
    <row r="517" spans="1:9" ht="31.5">
      <c r="A517" s="159" t="s">
        <v>278</v>
      </c>
      <c r="B517" s="160">
        <v>917</v>
      </c>
      <c r="C517" s="161">
        <v>10</v>
      </c>
      <c r="D517" s="161">
        <v>1</v>
      </c>
      <c r="E517" s="146" t="s">
        <v>498</v>
      </c>
      <c r="F517" s="147" t="s">
        <v>279</v>
      </c>
      <c r="G517" s="149">
        <v>7729.5</v>
      </c>
      <c r="H517" s="149">
        <v>8038.7</v>
      </c>
      <c r="I517" s="149">
        <v>8360.2000000000007</v>
      </c>
    </row>
    <row r="518" spans="1:9">
      <c r="A518" s="159" t="s">
        <v>616</v>
      </c>
      <c r="B518" s="160">
        <v>917</v>
      </c>
      <c r="C518" s="161">
        <v>10</v>
      </c>
      <c r="D518" s="161">
        <v>3</v>
      </c>
      <c r="E518" s="146" t="s">
        <v>227</v>
      </c>
      <c r="F518" s="147" t="s">
        <v>227</v>
      </c>
      <c r="G518" s="149">
        <v>528</v>
      </c>
      <c r="H518" s="149">
        <v>527</v>
      </c>
      <c r="I518" s="149">
        <v>526</v>
      </c>
    </row>
    <row r="519" spans="1:9" ht="62.25" customHeight="1">
      <c r="A519" s="159" t="s">
        <v>578</v>
      </c>
      <c r="B519" s="160">
        <v>917</v>
      </c>
      <c r="C519" s="161">
        <v>10</v>
      </c>
      <c r="D519" s="161">
        <v>3</v>
      </c>
      <c r="E519" s="146" t="s">
        <v>579</v>
      </c>
      <c r="F519" s="147" t="s">
        <v>227</v>
      </c>
      <c r="G519" s="149">
        <v>528</v>
      </c>
      <c r="H519" s="149">
        <v>527</v>
      </c>
      <c r="I519" s="149">
        <v>526</v>
      </c>
    </row>
    <row r="520" spans="1:9" ht="31.5">
      <c r="A520" s="159" t="s">
        <v>610</v>
      </c>
      <c r="B520" s="160">
        <v>917</v>
      </c>
      <c r="C520" s="161">
        <v>10</v>
      </c>
      <c r="D520" s="161">
        <v>3</v>
      </c>
      <c r="E520" s="146" t="s">
        <v>611</v>
      </c>
      <c r="F520" s="147" t="s">
        <v>227</v>
      </c>
      <c r="G520" s="149">
        <v>528</v>
      </c>
      <c r="H520" s="149">
        <v>527</v>
      </c>
      <c r="I520" s="149">
        <v>526</v>
      </c>
    </row>
    <row r="521" spans="1:9" ht="47.25">
      <c r="A521" s="159" t="s">
        <v>612</v>
      </c>
      <c r="B521" s="160">
        <v>917</v>
      </c>
      <c r="C521" s="161">
        <v>10</v>
      </c>
      <c r="D521" s="161">
        <v>3</v>
      </c>
      <c r="E521" s="146" t="s">
        <v>613</v>
      </c>
      <c r="F521" s="147" t="s">
        <v>227</v>
      </c>
      <c r="G521" s="149">
        <v>528</v>
      </c>
      <c r="H521" s="149">
        <v>527</v>
      </c>
      <c r="I521" s="149">
        <v>526</v>
      </c>
    </row>
    <row r="522" spans="1:9" ht="77.25" customHeight="1">
      <c r="A522" s="159" t="s">
        <v>614</v>
      </c>
      <c r="B522" s="160">
        <v>917</v>
      </c>
      <c r="C522" s="161">
        <v>10</v>
      </c>
      <c r="D522" s="161">
        <v>3</v>
      </c>
      <c r="E522" s="146" t="s">
        <v>615</v>
      </c>
      <c r="F522" s="147" t="s">
        <v>227</v>
      </c>
      <c r="G522" s="149">
        <v>16</v>
      </c>
      <c r="H522" s="149">
        <v>15</v>
      </c>
      <c r="I522" s="149">
        <v>14</v>
      </c>
    </row>
    <row r="523" spans="1:9" ht="31.5">
      <c r="A523" s="159" t="s">
        <v>278</v>
      </c>
      <c r="B523" s="160">
        <v>917</v>
      </c>
      <c r="C523" s="161">
        <v>10</v>
      </c>
      <c r="D523" s="161">
        <v>3</v>
      </c>
      <c r="E523" s="146" t="s">
        <v>615</v>
      </c>
      <c r="F523" s="147" t="s">
        <v>279</v>
      </c>
      <c r="G523" s="149">
        <v>16</v>
      </c>
      <c r="H523" s="149">
        <v>15</v>
      </c>
      <c r="I523" s="149">
        <v>14</v>
      </c>
    </row>
    <row r="524" spans="1:9" ht="31.5">
      <c r="A524" s="159" t="s">
        <v>617</v>
      </c>
      <c r="B524" s="160">
        <v>917</v>
      </c>
      <c r="C524" s="161">
        <v>10</v>
      </c>
      <c r="D524" s="161">
        <v>3</v>
      </c>
      <c r="E524" s="146" t="s">
        <v>618</v>
      </c>
      <c r="F524" s="147" t="s">
        <v>227</v>
      </c>
      <c r="G524" s="149">
        <v>512</v>
      </c>
      <c r="H524" s="149">
        <v>512</v>
      </c>
      <c r="I524" s="149">
        <v>512</v>
      </c>
    </row>
    <row r="525" spans="1:9" ht="31.5">
      <c r="A525" s="159" t="s">
        <v>278</v>
      </c>
      <c r="B525" s="160">
        <v>917</v>
      </c>
      <c r="C525" s="161">
        <v>10</v>
      </c>
      <c r="D525" s="161">
        <v>3</v>
      </c>
      <c r="E525" s="146" t="s">
        <v>618</v>
      </c>
      <c r="F525" s="147" t="s">
        <v>279</v>
      </c>
      <c r="G525" s="149">
        <v>512</v>
      </c>
      <c r="H525" s="149">
        <v>512</v>
      </c>
      <c r="I525" s="149">
        <v>512</v>
      </c>
    </row>
    <row r="526" spans="1:9" ht="31.5">
      <c r="A526" s="159" t="s">
        <v>661</v>
      </c>
      <c r="B526" s="160">
        <v>917</v>
      </c>
      <c r="C526" s="161">
        <v>10</v>
      </c>
      <c r="D526" s="161">
        <v>6</v>
      </c>
      <c r="E526" s="146" t="s">
        <v>227</v>
      </c>
      <c r="F526" s="147" t="s">
        <v>227</v>
      </c>
      <c r="G526" s="149">
        <v>200</v>
      </c>
      <c r="H526" s="149">
        <v>200</v>
      </c>
      <c r="I526" s="149">
        <v>200</v>
      </c>
    </row>
    <row r="527" spans="1:9" ht="47.25">
      <c r="A527" s="159" t="s">
        <v>649</v>
      </c>
      <c r="B527" s="160">
        <v>917</v>
      </c>
      <c r="C527" s="161">
        <v>10</v>
      </c>
      <c r="D527" s="161">
        <v>6</v>
      </c>
      <c r="E527" s="146" t="s">
        <v>650</v>
      </c>
      <c r="F527" s="147" t="s">
        <v>227</v>
      </c>
      <c r="G527" s="149">
        <v>200</v>
      </c>
      <c r="H527" s="149">
        <v>200</v>
      </c>
      <c r="I527" s="149">
        <v>200</v>
      </c>
    </row>
    <row r="528" spans="1:9" ht="63">
      <c r="A528" s="159" t="s">
        <v>651</v>
      </c>
      <c r="B528" s="160">
        <v>917</v>
      </c>
      <c r="C528" s="161">
        <v>10</v>
      </c>
      <c r="D528" s="161">
        <v>6</v>
      </c>
      <c r="E528" s="146" t="s">
        <v>652</v>
      </c>
      <c r="F528" s="147" t="s">
        <v>227</v>
      </c>
      <c r="G528" s="149">
        <v>5</v>
      </c>
      <c r="H528" s="149">
        <v>5</v>
      </c>
      <c r="I528" s="149">
        <v>5</v>
      </c>
    </row>
    <row r="529" spans="1:9" ht="94.5">
      <c r="A529" s="159" t="s">
        <v>657</v>
      </c>
      <c r="B529" s="160">
        <v>917</v>
      </c>
      <c r="C529" s="161">
        <v>10</v>
      </c>
      <c r="D529" s="161">
        <v>6</v>
      </c>
      <c r="E529" s="146" t="s">
        <v>658</v>
      </c>
      <c r="F529" s="147" t="s">
        <v>227</v>
      </c>
      <c r="G529" s="149">
        <v>5</v>
      </c>
      <c r="H529" s="149">
        <v>5</v>
      </c>
      <c r="I529" s="149">
        <v>5</v>
      </c>
    </row>
    <row r="530" spans="1:9" ht="47.25">
      <c r="A530" s="159" t="s">
        <v>659</v>
      </c>
      <c r="B530" s="160">
        <v>917</v>
      </c>
      <c r="C530" s="161">
        <v>10</v>
      </c>
      <c r="D530" s="161">
        <v>6</v>
      </c>
      <c r="E530" s="146" t="s">
        <v>660</v>
      </c>
      <c r="F530" s="147" t="s">
        <v>227</v>
      </c>
      <c r="G530" s="149">
        <v>5</v>
      </c>
      <c r="H530" s="149">
        <v>5</v>
      </c>
      <c r="I530" s="149">
        <v>5</v>
      </c>
    </row>
    <row r="531" spans="1:9" ht="31.5">
      <c r="A531" s="159" t="s">
        <v>234</v>
      </c>
      <c r="B531" s="160">
        <v>917</v>
      </c>
      <c r="C531" s="161">
        <v>10</v>
      </c>
      <c r="D531" s="161">
        <v>6</v>
      </c>
      <c r="E531" s="146" t="s">
        <v>660</v>
      </c>
      <c r="F531" s="147" t="s">
        <v>235</v>
      </c>
      <c r="G531" s="149">
        <v>5</v>
      </c>
      <c r="H531" s="149">
        <v>5</v>
      </c>
      <c r="I531" s="149">
        <v>5</v>
      </c>
    </row>
    <row r="532" spans="1:9" ht="63">
      <c r="A532" s="159" t="s">
        <v>662</v>
      </c>
      <c r="B532" s="160">
        <v>917</v>
      </c>
      <c r="C532" s="161">
        <v>10</v>
      </c>
      <c r="D532" s="161">
        <v>6</v>
      </c>
      <c r="E532" s="146" t="s">
        <v>663</v>
      </c>
      <c r="F532" s="147" t="s">
        <v>227</v>
      </c>
      <c r="G532" s="149">
        <v>195</v>
      </c>
      <c r="H532" s="149">
        <v>195</v>
      </c>
      <c r="I532" s="149">
        <v>195</v>
      </c>
    </row>
    <row r="533" spans="1:9" ht="63">
      <c r="A533" s="159" t="s">
        <v>664</v>
      </c>
      <c r="B533" s="160">
        <v>917</v>
      </c>
      <c r="C533" s="161">
        <v>10</v>
      </c>
      <c r="D533" s="161">
        <v>6</v>
      </c>
      <c r="E533" s="146" t="s">
        <v>665</v>
      </c>
      <c r="F533" s="147" t="s">
        <v>227</v>
      </c>
      <c r="G533" s="149">
        <v>195</v>
      </c>
      <c r="H533" s="149">
        <v>195</v>
      </c>
      <c r="I533" s="149">
        <v>195</v>
      </c>
    </row>
    <row r="534" spans="1:9" ht="47.25">
      <c r="A534" s="159" t="s">
        <v>666</v>
      </c>
      <c r="B534" s="160">
        <v>917</v>
      </c>
      <c r="C534" s="161">
        <v>10</v>
      </c>
      <c r="D534" s="161">
        <v>6</v>
      </c>
      <c r="E534" s="146" t="s">
        <v>667</v>
      </c>
      <c r="F534" s="147" t="s">
        <v>227</v>
      </c>
      <c r="G534" s="149">
        <v>13</v>
      </c>
      <c r="H534" s="149">
        <v>13</v>
      </c>
      <c r="I534" s="149">
        <v>13</v>
      </c>
    </row>
    <row r="535" spans="1:9" ht="31.5">
      <c r="A535" s="159" t="s">
        <v>234</v>
      </c>
      <c r="B535" s="160">
        <v>917</v>
      </c>
      <c r="C535" s="161">
        <v>10</v>
      </c>
      <c r="D535" s="161">
        <v>6</v>
      </c>
      <c r="E535" s="146" t="s">
        <v>667</v>
      </c>
      <c r="F535" s="147" t="s">
        <v>235</v>
      </c>
      <c r="G535" s="149">
        <v>13</v>
      </c>
      <c r="H535" s="149">
        <v>13</v>
      </c>
      <c r="I535" s="149">
        <v>13</v>
      </c>
    </row>
    <row r="536" spans="1:9" ht="31.5">
      <c r="A536" s="159" t="s">
        <v>668</v>
      </c>
      <c r="B536" s="160">
        <v>917</v>
      </c>
      <c r="C536" s="161">
        <v>10</v>
      </c>
      <c r="D536" s="161">
        <v>6</v>
      </c>
      <c r="E536" s="146" t="s">
        <v>669</v>
      </c>
      <c r="F536" s="147" t="s">
        <v>227</v>
      </c>
      <c r="G536" s="149">
        <v>33</v>
      </c>
      <c r="H536" s="149">
        <v>33</v>
      </c>
      <c r="I536" s="149">
        <v>33</v>
      </c>
    </row>
    <row r="537" spans="1:9" ht="31.5">
      <c r="A537" s="159" t="s">
        <v>234</v>
      </c>
      <c r="B537" s="160">
        <v>917</v>
      </c>
      <c r="C537" s="161">
        <v>10</v>
      </c>
      <c r="D537" s="161">
        <v>6</v>
      </c>
      <c r="E537" s="146" t="s">
        <v>669</v>
      </c>
      <c r="F537" s="147" t="s">
        <v>235</v>
      </c>
      <c r="G537" s="149">
        <v>33</v>
      </c>
      <c r="H537" s="149">
        <v>33</v>
      </c>
      <c r="I537" s="149">
        <v>33</v>
      </c>
    </row>
    <row r="538" spans="1:9" ht="31.5">
      <c r="A538" s="159" t="s">
        <v>670</v>
      </c>
      <c r="B538" s="160">
        <v>917</v>
      </c>
      <c r="C538" s="161">
        <v>10</v>
      </c>
      <c r="D538" s="161">
        <v>6</v>
      </c>
      <c r="E538" s="146" t="s">
        <v>671</v>
      </c>
      <c r="F538" s="147" t="s">
        <v>227</v>
      </c>
      <c r="G538" s="149">
        <v>32</v>
      </c>
      <c r="H538" s="149">
        <v>32</v>
      </c>
      <c r="I538" s="149">
        <v>32</v>
      </c>
    </row>
    <row r="539" spans="1:9" ht="31.5">
      <c r="A539" s="159" t="s">
        <v>234</v>
      </c>
      <c r="B539" s="160">
        <v>917</v>
      </c>
      <c r="C539" s="161">
        <v>10</v>
      </c>
      <c r="D539" s="161">
        <v>6</v>
      </c>
      <c r="E539" s="146" t="s">
        <v>671</v>
      </c>
      <c r="F539" s="147" t="s">
        <v>235</v>
      </c>
      <c r="G539" s="149">
        <v>32</v>
      </c>
      <c r="H539" s="149">
        <v>32</v>
      </c>
      <c r="I539" s="149">
        <v>32</v>
      </c>
    </row>
    <row r="540" spans="1:9" ht="31.5">
      <c r="A540" s="159" t="s">
        <v>672</v>
      </c>
      <c r="B540" s="160">
        <v>917</v>
      </c>
      <c r="C540" s="161">
        <v>10</v>
      </c>
      <c r="D540" s="161">
        <v>6</v>
      </c>
      <c r="E540" s="146" t="s">
        <v>673</v>
      </c>
      <c r="F540" s="147" t="s">
        <v>227</v>
      </c>
      <c r="G540" s="149">
        <v>2</v>
      </c>
      <c r="H540" s="149">
        <v>2</v>
      </c>
      <c r="I540" s="149">
        <v>2</v>
      </c>
    </row>
    <row r="541" spans="1:9" ht="31.5">
      <c r="A541" s="159" t="s">
        <v>234</v>
      </c>
      <c r="B541" s="160">
        <v>917</v>
      </c>
      <c r="C541" s="161">
        <v>10</v>
      </c>
      <c r="D541" s="161">
        <v>6</v>
      </c>
      <c r="E541" s="146" t="s">
        <v>673</v>
      </c>
      <c r="F541" s="147" t="s">
        <v>235</v>
      </c>
      <c r="G541" s="149">
        <v>2</v>
      </c>
      <c r="H541" s="149">
        <v>2</v>
      </c>
      <c r="I541" s="149">
        <v>2</v>
      </c>
    </row>
    <row r="542" spans="1:9" ht="31.5">
      <c r="A542" s="159" t="s">
        <v>674</v>
      </c>
      <c r="B542" s="160">
        <v>917</v>
      </c>
      <c r="C542" s="161">
        <v>10</v>
      </c>
      <c r="D542" s="161">
        <v>6</v>
      </c>
      <c r="E542" s="146" t="s">
        <v>675</v>
      </c>
      <c r="F542" s="147" t="s">
        <v>227</v>
      </c>
      <c r="G542" s="149">
        <v>20</v>
      </c>
      <c r="H542" s="149">
        <v>20</v>
      </c>
      <c r="I542" s="149">
        <v>20</v>
      </c>
    </row>
    <row r="543" spans="1:9" ht="31.5">
      <c r="A543" s="159" t="s">
        <v>234</v>
      </c>
      <c r="B543" s="160">
        <v>917</v>
      </c>
      <c r="C543" s="161">
        <v>10</v>
      </c>
      <c r="D543" s="161">
        <v>6</v>
      </c>
      <c r="E543" s="146" t="s">
        <v>675</v>
      </c>
      <c r="F543" s="147" t="s">
        <v>235</v>
      </c>
      <c r="G543" s="149">
        <v>20</v>
      </c>
      <c r="H543" s="149">
        <v>20</v>
      </c>
      <c r="I543" s="149">
        <v>20</v>
      </c>
    </row>
    <row r="544" spans="1:9" ht="94.5">
      <c r="A544" s="159" t="s">
        <v>676</v>
      </c>
      <c r="B544" s="160">
        <v>917</v>
      </c>
      <c r="C544" s="161">
        <v>10</v>
      </c>
      <c r="D544" s="161">
        <v>6</v>
      </c>
      <c r="E544" s="146" t="s">
        <v>677</v>
      </c>
      <c r="F544" s="147" t="s">
        <v>227</v>
      </c>
      <c r="G544" s="149">
        <v>95</v>
      </c>
      <c r="H544" s="149">
        <v>95</v>
      </c>
      <c r="I544" s="149">
        <v>95</v>
      </c>
    </row>
    <row r="545" spans="1:9" ht="31.5">
      <c r="A545" s="159" t="s">
        <v>234</v>
      </c>
      <c r="B545" s="160">
        <v>917</v>
      </c>
      <c r="C545" s="161">
        <v>10</v>
      </c>
      <c r="D545" s="161">
        <v>6</v>
      </c>
      <c r="E545" s="146" t="s">
        <v>677</v>
      </c>
      <c r="F545" s="147" t="s">
        <v>235</v>
      </c>
      <c r="G545" s="149">
        <v>95</v>
      </c>
      <c r="H545" s="149">
        <v>95</v>
      </c>
      <c r="I545" s="149">
        <v>95</v>
      </c>
    </row>
    <row r="546" spans="1:9">
      <c r="A546" s="159" t="s">
        <v>746</v>
      </c>
      <c r="B546" s="160">
        <v>917</v>
      </c>
      <c r="C546" s="161">
        <v>11</v>
      </c>
      <c r="D546" s="161">
        <v>0</v>
      </c>
      <c r="E546" s="146" t="s">
        <v>227</v>
      </c>
      <c r="F546" s="147" t="s">
        <v>227</v>
      </c>
      <c r="G546" s="149">
        <v>600</v>
      </c>
      <c r="H546" s="149">
        <v>600</v>
      </c>
      <c r="I546" s="149">
        <v>600</v>
      </c>
    </row>
    <row r="547" spans="1:9">
      <c r="A547" s="159" t="s">
        <v>595</v>
      </c>
      <c r="B547" s="160">
        <v>917</v>
      </c>
      <c r="C547" s="161">
        <v>11</v>
      </c>
      <c r="D547" s="161">
        <v>1</v>
      </c>
      <c r="E547" s="146" t="s">
        <v>227</v>
      </c>
      <c r="F547" s="147" t="s">
        <v>227</v>
      </c>
      <c r="G547" s="149">
        <v>600</v>
      </c>
      <c r="H547" s="149">
        <v>600</v>
      </c>
      <c r="I547" s="149">
        <v>600</v>
      </c>
    </row>
    <row r="548" spans="1:9" ht="63" customHeight="1">
      <c r="A548" s="159" t="s">
        <v>578</v>
      </c>
      <c r="B548" s="160">
        <v>917</v>
      </c>
      <c r="C548" s="161">
        <v>11</v>
      </c>
      <c r="D548" s="161">
        <v>1</v>
      </c>
      <c r="E548" s="146" t="s">
        <v>579</v>
      </c>
      <c r="F548" s="147" t="s">
        <v>227</v>
      </c>
      <c r="G548" s="149">
        <v>600</v>
      </c>
      <c r="H548" s="149">
        <v>600</v>
      </c>
      <c r="I548" s="149">
        <v>600</v>
      </c>
    </row>
    <row r="549" spans="1:9" ht="47.25">
      <c r="A549" s="159" t="s">
        <v>589</v>
      </c>
      <c r="B549" s="160">
        <v>917</v>
      </c>
      <c r="C549" s="161">
        <v>11</v>
      </c>
      <c r="D549" s="161">
        <v>1</v>
      </c>
      <c r="E549" s="146" t="s">
        <v>590</v>
      </c>
      <c r="F549" s="147" t="s">
        <v>227</v>
      </c>
      <c r="G549" s="149">
        <v>600</v>
      </c>
      <c r="H549" s="149">
        <v>600</v>
      </c>
      <c r="I549" s="149">
        <v>600</v>
      </c>
    </row>
    <row r="550" spans="1:9" ht="47.25">
      <c r="A550" s="159" t="s">
        <v>591</v>
      </c>
      <c r="B550" s="160">
        <v>917</v>
      </c>
      <c r="C550" s="161">
        <v>11</v>
      </c>
      <c r="D550" s="161">
        <v>1</v>
      </c>
      <c r="E550" s="146" t="s">
        <v>592</v>
      </c>
      <c r="F550" s="147" t="s">
        <v>227</v>
      </c>
      <c r="G550" s="149">
        <v>470</v>
      </c>
      <c r="H550" s="149">
        <v>470</v>
      </c>
      <c r="I550" s="149">
        <v>470</v>
      </c>
    </row>
    <row r="551" spans="1:9" ht="47.25">
      <c r="A551" s="159" t="s">
        <v>593</v>
      </c>
      <c r="B551" s="160">
        <v>917</v>
      </c>
      <c r="C551" s="161">
        <v>11</v>
      </c>
      <c r="D551" s="161">
        <v>1</v>
      </c>
      <c r="E551" s="146" t="s">
        <v>594</v>
      </c>
      <c r="F551" s="147" t="s">
        <v>227</v>
      </c>
      <c r="G551" s="149">
        <v>267</v>
      </c>
      <c r="H551" s="149">
        <v>267</v>
      </c>
      <c r="I551" s="149">
        <v>267</v>
      </c>
    </row>
    <row r="552" spans="1:9" ht="31.5">
      <c r="A552" s="159" t="s">
        <v>234</v>
      </c>
      <c r="B552" s="160">
        <v>917</v>
      </c>
      <c r="C552" s="161">
        <v>11</v>
      </c>
      <c r="D552" s="161">
        <v>1</v>
      </c>
      <c r="E552" s="146" t="s">
        <v>594</v>
      </c>
      <c r="F552" s="147" t="s">
        <v>235</v>
      </c>
      <c r="G552" s="149">
        <v>267</v>
      </c>
      <c r="H552" s="149">
        <v>267</v>
      </c>
      <c r="I552" s="149">
        <v>267</v>
      </c>
    </row>
    <row r="553" spans="1:9" ht="47.25">
      <c r="A553" s="159" t="s">
        <v>596</v>
      </c>
      <c r="B553" s="160">
        <v>917</v>
      </c>
      <c r="C553" s="161">
        <v>11</v>
      </c>
      <c r="D553" s="161">
        <v>1</v>
      </c>
      <c r="E553" s="146" t="s">
        <v>597</v>
      </c>
      <c r="F553" s="147" t="s">
        <v>227</v>
      </c>
      <c r="G553" s="149">
        <v>6</v>
      </c>
      <c r="H553" s="149">
        <v>6</v>
      </c>
      <c r="I553" s="149">
        <v>6</v>
      </c>
    </row>
    <row r="554" spans="1:9" ht="31.5">
      <c r="A554" s="159" t="s">
        <v>234</v>
      </c>
      <c r="B554" s="160">
        <v>917</v>
      </c>
      <c r="C554" s="161">
        <v>11</v>
      </c>
      <c r="D554" s="161">
        <v>1</v>
      </c>
      <c r="E554" s="146" t="s">
        <v>597</v>
      </c>
      <c r="F554" s="147" t="s">
        <v>235</v>
      </c>
      <c r="G554" s="149">
        <v>6</v>
      </c>
      <c r="H554" s="149">
        <v>6</v>
      </c>
      <c r="I554" s="149">
        <v>6</v>
      </c>
    </row>
    <row r="555" spans="1:9" ht="63">
      <c r="A555" s="159" t="s">
        <v>598</v>
      </c>
      <c r="B555" s="160">
        <v>917</v>
      </c>
      <c r="C555" s="161">
        <v>11</v>
      </c>
      <c r="D555" s="161">
        <v>1</v>
      </c>
      <c r="E555" s="146" t="s">
        <v>599</v>
      </c>
      <c r="F555" s="147" t="s">
        <v>227</v>
      </c>
      <c r="G555" s="149">
        <v>117</v>
      </c>
      <c r="H555" s="149">
        <v>117</v>
      </c>
      <c r="I555" s="149">
        <v>117</v>
      </c>
    </row>
    <row r="556" spans="1:9" ht="31.5">
      <c r="A556" s="159" t="s">
        <v>234</v>
      </c>
      <c r="B556" s="160">
        <v>917</v>
      </c>
      <c r="C556" s="161">
        <v>11</v>
      </c>
      <c r="D556" s="161">
        <v>1</v>
      </c>
      <c r="E556" s="146" t="s">
        <v>599</v>
      </c>
      <c r="F556" s="147" t="s">
        <v>235</v>
      </c>
      <c r="G556" s="149">
        <v>117</v>
      </c>
      <c r="H556" s="149">
        <v>117</v>
      </c>
      <c r="I556" s="149">
        <v>117</v>
      </c>
    </row>
    <row r="557" spans="1:9" ht="78.75">
      <c r="A557" s="159" t="s">
        <v>600</v>
      </c>
      <c r="B557" s="160">
        <v>917</v>
      </c>
      <c r="C557" s="161">
        <v>11</v>
      </c>
      <c r="D557" s="161">
        <v>1</v>
      </c>
      <c r="E557" s="146" t="s">
        <v>601</v>
      </c>
      <c r="F557" s="147" t="s">
        <v>227</v>
      </c>
      <c r="G557" s="149">
        <v>80</v>
      </c>
      <c r="H557" s="149">
        <v>80</v>
      </c>
      <c r="I557" s="149">
        <v>80</v>
      </c>
    </row>
    <row r="558" spans="1:9" ht="31.5">
      <c r="A558" s="159" t="s">
        <v>278</v>
      </c>
      <c r="B558" s="160">
        <v>917</v>
      </c>
      <c r="C558" s="161">
        <v>11</v>
      </c>
      <c r="D558" s="161">
        <v>1</v>
      </c>
      <c r="E558" s="146" t="s">
        <v>601</v>
      </c>
      <c r="F558" s="147" t="s">
        <v>279</v>
      </c>
      <c r="G558" s="149">
        <v>80</v>
      </c>
      <c r="H558" s="149">
        <v>80</v>
      </c>
      <c r="I558" s="149">
        <v>80</v>
      </c>
    </row>
    <row r="559" spans="1:9" ht="47.25">
      <c r="A559" s="159" t="s">
        <v>602</v>
      </c>
      <c r="B559" s="160">
        <v>917</v>
      </c>
      <c r="C559" s="161">
        <v>11</v>
      </c>
      <c r="D559" s="161">
        <v>1</v>
      </c>
      <c r="E559" s="146" t="s">
        <v>603</v>
      </c>
      <c r="F559" s="147" t="s">
        <v>227</v>
      </c>
      <c r="G559" s="149">
        <v>130</v>
      </c>
      <c r="H559" s="149">
        <v>130</v>
      </c>
      <c r="I559" s="149">
        <v>130</v>
      </c>
    </row>
    <row r="560" spans="1:9" ht="47.25" customHeight="1">
      <c r="A560" s="159" t="s">
        <v>604</v>
      </c>
      <c r="B560" s="160">
        <v>917</v>
      </c>
      <c r="C560" s="161">
        <v>11</v>
      </c>
      <c r="D560" s="161">
        <v>1</v>
      </c>
      <c r="E560" s="146" t="s">
        <v>605</v>
      </c>
      <c r="F560" s="147" t="s">
        <v>227</v>
      </c>
      <c r="G560" s="149">
        <v>75</v>
      </c>
      <c r="H560" s="149">
        <v>75</v>
      </c>
      <c r="I560" s="149">
        <v>75</v>
      </c>
    </row>
    <row r="561" spans="1:9" ht="31.5">
      <c r="A561" s="159" t="s">
        <v>234</v>
      </c>
      <c r="B561" s="160">
        <v>917</v>
      </c>
      <c r="C561" s="161">
        <v>11</v>
      </c>
      <c r="D561" s="161">
        <v>1</v>
      </c>
      <c r="E561" s="146" t="s">
        <v>605</v>
      </c>
      <c r="F561" s="147" t="s">
        <v>235</v>
      </c>
      <c r="G561" s="149">
        <v>75</v>
      </c>
      <c r="H561" s="149">
        <v>75</v>
      </c>
      <c r="I561" s="149">
        <v>75</v>
      </c>
    </row>
    <row r="562" spans="1:9" ht="78.75">
      <c r="A562" s="159" t="s">
        <v>608</v>
      </c>
      <c r="B562" s="160">
        <v>917</v>
      </c>
      <c r="C562" s="161">
        <v>11</v>
      </c>
      <c r="D562" s="161">
        <v>1</v>
      </c>
      <c r="E562" s="146" t="s">
        <v>609</v>
      </c>
      <c r="F562" s="147" t="s">
        <v>227</v>
      </c>
      <c r="G562" s="149">
        <v>55</v>
      </c>
      <c r="H562" s="149">
        <v>55</v>
      </c>
      <c r="I562" s="149">
        <v>55</v>
      </c>
    </row>
    <row r="563" spans="1:9" ht="31.5">
      <c r="A563" s="159" t="s">
        <v>234</v>
      </c>
      <c r="B563" s="160">
        <v>917</v>
      </c>
      <c r="C563" s="161">
        <v>11</v>
      </c>
      <c r="D563" s="161">
        <v>1</v>
      </c>
      <c r="E563" s="146" t="s">
        <v>609</v>
      </c>
      <c r="F563" s="147" t="s">
        <v>235</v>
      </c>
      <c r="G563" s="149">
        <v>55</v>
      </c>
      <c r="H563" s="149">
        <v>55</v>
      </c>
      <c r="I563" s="149">
        <v>55</v>
      </c>
    </row>
    <row r="564" spans="1:9" s="144" customFormat="1" ht="47.25">
      <c r="A564" s="156" t="s">
        <v>747</v>
      </c>
      <c r="B564" s="157">
        <v>918</v>
      </c>
      <c r="C564" s="158">
        <v>0</v>
      </c>
      <c r="D564" s="158">
        <v>0</v>
      </c>
      <c r="E564" s="140" t="s">
        <v>227</v>
      </c>
      <c r="F564" s="141" t="s">
        <v>227</v>
      </c>
      <c r="G564" s="143">
        <v>86453</v>
      </c>
      <c r="H564" s="143">
        <v>84821</v>
      </c>
      <c r="I564" s="143">
        <v>35584.6</v>
      </c>
    </row>
    <row r="565" spans="1:9" ht="47.25">
      <c r="A565" s="159" t="s">
        <v>748</v>
      </c>
      <c r="B565" s="160">
        <v>918</v>
      </c>
      <c r="C565" s="161">
        <v>3</v>
      </c>
      <c r="D565" s="161">
        <v>0</v>
      </c>
      <c r="E565" s="146" t="s">
        <v>227</v>
      </c>
      <c r="F565" s="147" t="s">
        <v>227</v>
      </c>
      <c r="G565" s="149">
        <v>7091.1</v>
      </c>
      <c r="H565" s="149">
        <v>6317.9</v>
      </c>
      <c r="I565" s="149">
        <v>6998.1</v>
      </c>
    </row>
    <row r="566" spans="1:9" ht="47.25">
      <c r="A566" s="159" t="s">
        <v>576</v>
      </c>
      <c r="B566" s="160">
        <v>918</v>
      </c>
      <c r="C566" s="161">
        <v>3</v>
      </c>
      <c r="D566" s="161">
        <v>14</v>
      </c>
      <c r="E566" s="146" t="s">
        <v>227</v>
      </c>
      <c r="F566" s="147" t="s">
        <v>227</v>
      </c>
      <c r="G566" s="149">
        <v>7091.1</v>
      </c>
      <c r="H566" s="149">
        <v>6317.9</v>
      </c>
      <c r="I566" s="149">
        <v>6998.1</v>
      </c>
    </row>
    <row r="567" spans="1:9" ht="47.25">
      <c r="A567" s="159" t="s">
        <v>539</v>
      </c>
      <c r="B567" s="160">
        <v>918</v>
      </c>
      <c r="C567" s="161">
        <v>3</v>
      </c>
      <c r="D567" s="161">
        <v>14</v>
      </c>
      <c r="E567" s="146" t="s">
        <v>540</v>
      </c>
      <c r="F567" s="147" t="s">
        <v>227</v>
      </c>
      <c r="G567" s="149">
        <v>7091.1</v>
      </c>
      <c r="H567" s="149">
        <v>6317.9</v>
      </c>
      <c r="I567" s="149">
        <v>6998.1</v>
      </c>
    </row>
    <row r="568" spans="1:9" ht="31.5">
      <c r="A568" s="159" t="s">
        <v>558</v>
      </c>
      <c r="B568" s="160">
        <v>918</v>
      </c>
      <c r="C568" s="161">
        <v>3</v>
      </c>
      <c r="D568" s="161">
        <v>14</v>
      </c>
      <c r="E568" s="146" t="s">
        <v>559</v>
      </c>
      <c r="F568" s="147" t="s">
        <v>227</v>
      </c>
      <c r="G568" s="149">
        <v>7091.1</v>
      </c>
      <c r="H568" s="149">
        <v>6317.9</v>
      </c>
      <c r="I568" s="149">
        <v>6998.1</v>
      </c>
    </row>
    <row r="569" spans="1:9" ht="78.75">
      <c r="A569" s="159" t="s">
        <v>572</v>
      </c>
      <c r="B569" s="160">
        <v>918</v>
      </c>
      <c r="C569" s="161">
        <v>3</v>
      </c>
      <c r="D569" s="161">
        <v>14</v>
      </c>
      <c r="E569" s="146" t="s">
        <v>573</v>
      </c>
      <c r="F569" s="147" t="s">
        <v>227</v>
      </c>
      <c r="G569" s="149">
        <v>7091.1</v>
      </c>
      <c r="H569" s="149">
        <v>6317.9</v>
      </c>
      <c r="I569" s="149">
        <v>6998.1</v>
      </c>
    </row>
    <row r="570" spans="1:9" ht="31.5">
      <c r="A570" s="159" t="s">
        <v>242</v>
      </c>
      <c r="B570" s="160">
        <v>918</v>
      </c>
      <c r="C570" s="161">
        <v>3</v>
      </c>
      <c r="D570" s="161">
        <v>14</v>
      </c>
      <c r="E570" s="146" t="s">
        <v>575</v>
      </c>
      <c r="F570" s="147" t="s">
        <v>227</v>
      </c>
      <c r="G570" s="149">
        <v>657.9</v>
      </c>
      <c r="H570" s="149">
        <v>100.6</v>
      </c>
      <c r="I570" s="149">
        <v>100.6</v>
      </c>
    </row>
    <row r="571" spans="1:9" ht="94.5">
      <c r="A571" s="159" t="s">
        <v>248</v>
      </c>
      <c r="B571" s="160">
        <v>918</v>
      </c>
      <c r="C571" s="161">
        <v>3</v>
      </c>
      <c r="D571" s="161">
        <v>14</v>
      </c>
      <c r="E571" s="146" t="s">
        <v>575</v>
      </c>
      <c r="F571" s="147" t="s">
        <v>249</v>
      </c>
      <c r="G571" s="149">
        <v>11.1</v>
      </c>
      <c r="H571" s="149">
        <v>0</v>
      </c>
      <c r="I571" s="149">
        <v>0</v>
      </c>
    </row>
    <row r="572" spans="1:9" ht="31.5">
      <c r="A572" s="159" t="s">
        <v>234</v>
      </c>
      <c r="B572" s="160">
        <v>918</v>
      </c>
      <c r="C572" s="161">
        <v>3</v>
      </c>
      <c r="D572" s="161">
        <v>14</v>
      </c>
      <c r="E572" s="146" t="s">
        <v>575</v>
      </c>
      <c r="F572" s="147" t="s">
        <v>235</v>
      </c>
      <c r="G572" s="149">
        <v>646.79999999999995</v>
      </c>
      <c r="H572" s="149">
        <v>100.6</v>
      </c>
      <c r="I572" s="149">
        <v>100.6</v>
      </c>
    </row>
    <row r="573" spans="1:9" ht="220.5" customHeight="1">
      <c r="A573" s="159" t="s">
        <v>298</v>
      </c>
      <c r="B573" s="160">
        <v>918</v>
      </c>
      <c r="C573" s="161">
        <v>3</v>
      </c>
      <c r="D573" s="161">
        <v>14</v>
      </c>
      <c r="E573" s="146" t="s">
        <v>577</v>
      </c>
      <c r="F573" s="147" t="s">
        <v>227</v>
      </c>
      <c r="G573" s="149">
        <v>6433.2</v>
      </c>
      <c r="H573" s="149">
        <v>6217.3</v>
      </c>
      <c r="I573" s="149">
        <v>6897.5</v>
      </c>
    </row>
    <row r="574" spans="1:9" ht="94.5">
      <c r="A574" s="159" t="s">
        <v>248</v>
      </c>
      <c r="B574" s="160">
        <v>918</v>
      </c>
      <c r="C574" s="161">
        <v>3</v>
      </c>
      <c r="D574" s="161">
        <v>14</v>
      </c>
      <c r="E574" s="146" t="s">
        <v>577</v>
      </c>
      <c r="F574" s="147" t="s">
        <v>249</v>
      </c>
      <c r="G574" s="149">
        <v>6433.2</v>
      </c>
      <c r="H574" s="149">
        <v>6217.3</v>
      </c>
      <c r="I574" s="149">
        <v>6897.5</v>
      </c>
    </row>
    <row r="575" spans="1:9">
      <c r="A575" s="159" t="s">
        <v>740</v>
      </c>
      <c r="B575" s="160">
        <v>918</v>
      </c>
      <c r="C575" s="161">
        <v>4</v>
      </c>
      <c r="D575" s="161">
        <v>0</v>
      </c>
      <c r="E575" s="146" t="s">
        <v>227</v>
      </c>
      <c r="F575" s="147" t="s">
        <v>227</v>
      </c>
      <c r="G575" s="149">
        <v>971.7</v>
      </c>
      <c r="H575" s="149">
        <v>446.8</v>
      </c>
      <c r="I575" s="149">
        <v>471.8</v>
      </c>
    </row>
    <row r="576" spans="1:9">
      <c r="A576" s="159" t="s">
        <v>549</v>
      </c>
      <c r="B576" s="160">
        <v>918</v>
      </c>
      <c r="C576" s="161">
        <v>4</v>
      </c>
      <c r="D576" s="161">
        <v>9</v>
      </c>
      <c r="E576" s="146" t="s">
        <v>227</v>
      </c>
      <c r="F576" s="147" t="s">
        <v>227</v>
      </c>
      <c r="G576" s="149">
        <v>401.7</v>
      </c>
      <c r="H576" s="149">
        <v>446.8</v>
      </c>
      <c r="I576" s="149">
        <v>471.8</v>
      </c>
    </row>
    <row r="577" spans="1:9" ht="47.25">
      <c r="A577" s="159" t="s">
        <v>539</v>
      </c>
      <c r="B577" s="160">
        <v>918</v>
      </c>
      <c r="C577" s="161">
        <v>4</v>
      </c>
      <c r="D577" s="161">
        <v>9</v>
      </c>
      <c r="E577" s="146" t="s">
        <v>540</v>
      </c>
      <c r="F577" s="147" t="s">
        <v>227</v>
      </c>
      <c r="G577" s="149">
        <v>401.7</v>
      </c>
      <c r="H577" s="149">
        <v>446.8</v>
      </c>
      <c r="I577" s="149">
        <v>471.8</v>
      </c>
    </row>
    <row r="578" spans="1:9" ht="47.25">
      <c r="A578" s="159" t="s">
        <v>541</v>
      </c>
      <c r="B578" s="160">
        <v>918</v>
      </c>
      <c r="C578" s="161">
        <v>4</v>
      </c>
      <c r="D578" s="161">
        <v>9</v>
      </c>
      <c r="E578" s="146" t="s">
        <v>542</v>
      </c>
      <c r="F578" s="147" t="s">
        <v>227</v>
      </c>
      <c r="G578" s="149">
        <v>401.7</v>
      </c>
      <c r="H578" s="149">
        <v>446.8</v>
      </c>
      <c r="I578" s="149">
        <v>471.8</v>
      </c>
    </row>
    <row r="579" spans="1:9" ht="63">
      <c r="A579" s="159" t="s">
        <v>543</v>
      </c>
      <c r="B579" s="160">
        <v>918</v>
      </c>
      <c r="C579" s="161">
        <v>4</v>
      </c>
      <c r="D579" s="161">
        <v>9</v>
      </c>
      <c r="E579" s="146" t="s">
        <v>544</v>
      </c>
      <c r="F579" s="147" t="s">
        <v>227</v>
      </c>
      <c r="G579" s="149">
        <v>401.7</v>
      </c>
      <c r="H579" s="149">
        <v>446.8</v>
      </c>
      <c r="I579" s="149">
        <v>471.8</v>
      </c>
    </row>
    <row r="580" spans="1:9">
      <c r="A580" s="159" t="s">
        <v>547</v>
      </c>
      <c r="B580" s="160">
        <v>918</v>
      </c>
      <c r="C580" s="161">
        <v>4</v>
      </c>
      <c r="D580" s="161">
        <v>9</v>
      </c>
      <c r="E580" s="146" t="s">
        <v>548</v>
      </c>
      <c r="F580" s="147" t="s">
        <v>227</v>
      </c>
      <c r="G580" s="149">
        <v>401.7</v>
      </c>
      <c r="H580" s="149">
        <v>446.8</v>
      </c>
      <c r="I580" s="149">
        <v>471.8</v>
      </c>
    </row>
    <row r="581" spans="1:9" ht="31.5">
      <c r="A581" s="159" t="s">
        <v>234</v>
      </c>
      <c r="B581" s="160">
        <v>918</v>
      </c>
      <c r="C581" s="161">
        <v>4</v>
      </c>
      <c r="D581" s="161">
        <v>9</v>
      </c>
      <c r="E581" s="146" t="s">
        <v>548</v>
      </c>
      <c r="F581" s="147" t="s">
        <v>235</v>
      </c>
      <c r="G581" s="149">
        <v>401.7</v>
      </c>
      <c r="H581" s="149">
        <v>446.8</v>
      </c>
      <c r="I581" s="149">
        <v>471.8</v>
      </c>
    </row>
    <row r="582" spans="1:9" ht="31.5">
      <c r="A582" s="159" t="s">
        <v>416</v>
      </c>
      <c r="B582" s="160">
        <v>918</v>
      </c>
      <c r="C582" s="161">
        <v>4</v>
      </c>
      <c r="D582" s="161">
        <v>12</v>
      </c>
      <c r="E582" s="146" t="s">
        <v>227</v>
      </c>
      <c r="F582" s="147" t="s">
        <v>227</v>
      </c>
      <c r="G582" s="149">
        <v>570</v>
      </c>
      <c r="H582" s="149">
        <v>0</v>
      </c>
      <c r="I582" s="149">
        <v>0</v>
      </c>
    </row>
    <row r="583" spans="1:9" ht="63">
      <c r="A583" s="159" t="s">
        <v>363</v>
      </c>
      <c r="B583" s="160">
        <v>918</v>
      </c>
      <c r="C583" s="161">
        <v>4</v>
      </c>
      <c r="D583" s="161">
        <v>12</v>
      </c>
      <c r="E583" s="146" t="s">
        <v>364</v>
      </c>
      <c r="F583" s="147" t="s">
        <v>227</v>
      </c>
      <c r="G583" s="149">
        <v>570</v>
      </c>
      <c r="H583" s="149">
        <v>0</v>
      </c>
      <c r="I583" s="149">
        <v>0</v>
      </c>
    </row>
    <row r="584" spans="1:9" ht="47.25">
      <c r="A584" s="159" t="s">
        <v>410</v>
      </c>
      <c r="B584" s="160">
        <v>918</v>
      </c>
      <c r="C584" s="161">
        <v>4</v>
      </c>
      <c r="D584" s="161">
        <v>12</v>
      </c>
      <c r="E584" s="146" t="s">
        <v>411</v>
      </c>
      <c r="F584" s="147" t="s">
        <v>227</v>
      </c>
      <c r="G584" s="149">
        <v>570</v>
      </c>
      <c r="H584" s="149">
        <v>0</v>
      </c>
      <c r="I584" s="149">
        <v>0</v>
      </c>
    </row>
    <row r="585" spans="1:9" ht="47.25">
      <c r="A585" s="159" t="s">
        <v>412</v>
      </c>
      <c r="B585" s="160">
        <v>918</v>
      </c>
      <c r="C585" s="161">
        <v>4</v>
      </c>
      <c r="D585" s="161">
        <v>12</v>
      </c>
      <c r="E585" s="146" t="s">
        <v>413</v>
      </c>
      <c r="F585" s="147" t="s">
        <v>227</v>
      </c>
      <c r="G585" s="149">
        <v>570</v>
      </c>
      <c r="H585" s="149">
        <v>0</v>
      </c>
      <c r="I585" s="149">
        <v>0</v>
      </c>
    </row>
    <row r="586" spans="1:9" ht="47.25">
      <c r="A586" s="159" t="s">
        <v>414</v>
      </c>
      <c r="B586" s="160">
        <v>918</v>
      </c>
      <c r="C586" s="161">
        <v>4</v>
      </c>
      <c r="D586" s="161">
        <v>12</v>
      </c>
      <c r="E586" s="146" t="s">
        <v>415</v>
      </c>
      <c r="F586" s="147" t="s">
        <v>227</v>
      </c>
      <c r="G586" s="149">
        <v>570</v>
      </c>
      <c r="H586" s="149">
        <v>0</v>
      </c>
      <c r="I586" s="149">
        <v>0</v>
      </c>
    </row>
    <row r="587" spans="1:9" ht="31.5">
      <c r="A587" s="159" t="s">
        <v>234</v>
      </c>
      <c r="B587" s="160">
        <v>918</v>
      </c>
      <c r="C587" s="161">
        <v>4</v>
      </c>
      <c r="D587" s="161">
        <v>12</v>
      </c>
      <c r="E587" s="146" t="s">
        <v>415</v>
      </c>
      <c r="F587" s="147" t="s">
        <v>235</v>
      </c>
      <c r="G587" s="149">
        <v>570</v>
      </c>
      <c r="H587" s="149">
        <v>0</v>
      </c>
      <c r="I587" s="149">
        <v>0</v>
      </c>
    </row>
    <row r="588" spans="1:9" ht="31.5">
      <c r="A588" s="159" t="s">
        <v>741</v>
      </c>
      <c r="B588" s="160">
        <v>918</v>
      </c>
      <c r="C588" s="161">
        <v>5</v>
      </c>
      <c r="D588" s="161">
        <v>0</v>
      </c>
      <c r="E588" s="146" t="s">
        <v>227</v>
      </c>
      <c r="F588" s="147" t="s">
        <v>227</v>
      </c>
      <c r="G588" s="149">
        <v>7851.3</v>
      </c>
      <c r="H588" s="149">
        <v>7545.9</v>
      </c>
      <c r="I588" s="149">
        <v>8207.9</v>
      </c>
    </row>
    <row r="589" spans="1:9" ht="31.5">
      <c r="A589" s="159" t="s">
        <v>408</v>
      </c>
      <c r="B589" s="160">
        <v>918</v>
      </c>
      <c r="C589" s="161">
        <v>5</v>
      </c>
      <c r="D589" s="161">
        <v>5</v>
      </c>
      <c r="E589" s="146" t="s">
        <v>227</v>
      </c>
      <c r="F589" s="147" t="s">
        <v>227</v>
      </c>
      <c r="G589" s="149">
        <v>7851.3</v>
      </c>
      <c r="H589" s="149">
        <v>7545.9</v>
      </c>
      <c r="I589" s="149">
        <v>8207.9</v>
      </c>
    </row>
    <row r="590" spans="1:9" ht="63">
      <c r="A590" s="159" t="s">
        <v>363</v>
      </c>
      <c r="B590" s="160">
        <v>918</v>
      </c>
      <c r="C590" s="161">
        <v>5</v>
      </c>
      <c r="D590" s="161">
        <v>5</v>
      </c>
      <c r="E590" s="146" t="s">
        <v>364</v>
      </c>
      <c r="F590" s="147" t="s">
        <v>227</v>
      </c>
      <c r="G590" s="149">
        <v>7851.3</v>
      </c>
      <c r="H590" s="149">
        <v>7545.9</v>
      </c>
      <c r="I590" s="149">
        <v>8207.9</v>
      </c>
    </row>
    <row r="591" spans="1:9" ht="63">
      <c r="A591" s="159" t="s">
        <v>403</v>
      </c>
      <c r="B591" s="160">
        <v>918</v>
      </c>
      <c r="C591" s="161">
        <v>5</v>
      </c>
      <c r="D591" s="161">
        <v>5</v>
      </c>
      <c r="E591" s="146" t="s">
        <v>404</v>
      </c>
      <c r="F591" s="147" t="s">
        <v>227</v>
      </c>
      <c r="G591" s="149">
        <v>7851.3</v>
      </c>
      <c r="H591" s="149">
        <v>7545.9</v>
      </c>
      <c r="I591" s="149">
        <v>8207.9</v>
      </c>
    </row>
    <row r="592" spans="1:9" ht="47.25">
      <c r="A592" s="159" t="s">
        <v>405</v>
      </c>
      <c r="B592" s="160">
        <v>918</v>
      </c>
      <c r="C592" s="161">
        <v>5</v>
      </c>
      <c r="D592" s="161">
        <v>5</v>
      </c>
      <c r="E592" s="146" t="s">
        <v>406</v>
      </c>
      <c r="F592" s="147" t="s">
        <v>227</v>
      </c>
      <c r="G592" s="149">
        <v>7851.3</v>
      </c>
      <c r="H592" s="149">
        <v>7545.9</v>
      </c>
      <c r="I592" s="149">
        <v>8207.9</v>
      </c>
    </row>
    <row r="593" spans="1:9" ht="31.5">
      <c r="A593" s="159" t="s">
        <v>305</v>
      </c>
      <c r="B593" s="160">
        <v>918</v>
      </c>
      <c r="C593" s="161">
        <v>5</v>
      </c>
      <c r="D593" s="161">
        <v>5</v>
      </c>
      <c r="E593" s="146" t="s">
        <v>407</v>
      </c>
      <c r="F593" s="147" t="s">
        <v>227</v>
      </c>
      <c r="G593" s="149">
        <v>915.5</v>
      </c>
      <c r="H593" s="149">
        <v>104.6</v>
      </c>
      <c r="I593" s="149">
        <v>33.1</v>
      </c>
    </row>
    <row r="594" spans="1:9" ht="94.5">
      <c r="A594" s="159" t="s">
        <v>248</v>
      </c>
      <c r="B594" s="160">
        <v>918</v>
      </c>
      <c r="C594" s="161">
        <v>5</v>
      </c>
      <c r="D594" s="161">
        <v>5</v>
      </c>
      <c r="E594" s="146" t="s">
        <v>407</v>
      </c>
      <c r="F594" s="147" t="s">
        <v>249</v>
      </c>
      <c r="G594" s="149">
        <v>738.4</v>
      </c>
      <c r="H594" s="149">
        <v>0</v>
      </c>
      <c r="I594" s="149">
        <v>0</v>
      </c>
    </row>
    <row r="595" spans="1:9" ht="31.5">
      <c r="A595" s="159" t="s">
        <v>234</v>
      </c>
      <c r="B595" s="160">
        <v>918</v>
      </c>
      <c r="C595" s="161">
        <v>5</v>
      </c>
      <c r="D595" s="161">
        <v>5</v>
      </c>
      <c r="E595" s="146" t="s">
        <v>407</v>
      </c>
      <c r="F595" s="147" t="s">
        <v>235</v>
      </c>
      <c r="G595" s="149">
        <v>177.1</v>
      </c>
      <c r="H595" s="149">
        <v>104.6</v>
      </c>
      <c r="I595" s="149">
        <v>33.1</v>
      </c>
    </row>
    <row r="596" spans="1:9" ht="220.5" customHeight="1">
      <c r="A596" s="159" t="s">
        <v>298</v>
      </c>
      <c r="B596" s="160">
        <v>918</v>
      </c>
      <c r="C596" s="161">
        <v>5</v>
      </c>
      <c r="D596" s="161">
        <v>5</v>
      </c>
      <c r="E596" s="146" t="s">
        <v>409</v>
      </c>
      <c r="F596" s="147" t="s">
        <v>227</v>
      </c>
      <c r="G596" s="149">
        <v>6935.8</v>
      </c>
      <c r="H596" s="149">
        <v>7441.3</v>
      </c>
      <c r="I596" s="149">
        <v>8174.8</v>
      </c>
    </row>
    <row r="597" spans="1:9" ht="94.5">
      <c r="A597" s="159" t="s">
        <v>248</v>
      </c>
      <c r="B597" s="160">
        <v>918</v>
      </c>
      <c r="C597" s="161">
        <v>5</v>
      </c>
      <c r="D597" s="161">
        <v>5</v>
      </c>
      <c r="E597" s="146" t="s">
        <v>409</v>
      </c>
      <c r="F597" s="147" t="s">
        <v>249</v>
      </c>
      <c r="G597" s="149">
        <v>6935.8</v>
      </c>
      <c r="H597" s="149">
        <v>7441.3</v>
      </c>
      <c r="I597" s="149">
        <v>8174.8</v>
      </c>
    </row>
    <row r="598" spans="1:9">
      <c r="A598" s="159" t="s">
        <v>749</v>
      </c>
      <c r="B598" s="160">
        <v>918</v>
      </c>
      <c r="C598" s="161">
        <v>6</v>
      </c>
      <c r="D598" s="161">
        <v>0</v>
      </c>
      <c r="E598" s="146" t="s">
        <v>227</v>
      </c>
      <c r="F598" s="147" t="s">
        <v>227</v>
      </c>
      <c r="G598" s="149">
        <v>0</v>
      </c>
      <c r="H598" s="149">
        <v>0</v>
      </c>
      <c r="I598" s="149">
        <v>19906.8</v>
      </c>
    </row>
    <row r="599" spans="1:9" ht="31.5">
      <c r="A599" s="159" t="s">
        <v>388</v>
      </c>
      <c r="B599" s="160">
        <v>918</v>
      </c>
      <c r="C599" s="161">
        <v>6</v>
      </c>
      <c r="D599" s="161">
        <v>5</v>
      </c>
      <c r="E599" s="146" t="s">
        <v>227</v>
      </c>
      <c r="F599" s="147" t="s">
        <v>227</v>
      </c>
      <c r="G599" s="149">
        <v>0</v>
      </c>
      <c r="H599" s="149">
        <v>0</v>
      </c>
      <c r="I599" s="149">
        <v>19906.8</v>
      </c>
    </row>
    <row r="600" spans="1:9" ht="63">
      <c r="A600" s="159" t="s">
        <v>363</v>
      </c>
      <c r="B600" s="160">
        <v>918</v>
      </c>
      <c r="C600" s="161">
        <v>6</v>
      </c>
      <c r="D600" s="161">
        <v>5</v>
      </c>
      <c r="E600" s="146" t="s">
        <v>364</v>
      </c>
      <c r="F600" s="147" t="s">
        <v>227</v>
      </c>
      <c r="G600" s="149">
        <v>0</v>
      </c>
      <c r="H600" s="149">
        <v>0</v>
      </c>
      <c r="I600" s="149">
        <v>19906.8</v>
      </c>
    </row>
    <row r="601" spans="1:9" ht="47.25">
      <c r="A601" s="159" t="s">
        <v>382</v>
      </c>
      <c r="B601" s="160">
        <v>918</v>
      </c>
      <c r="C601" s="161">
        <v>6</v>
      </c>
      <c r="D601" s="161">
        <v>5</v>
      </c>
      <c r="E601" s="146" t="s">
        <v>383</v>
      </c>
      <c r="F601" s="147" t="s">
        <v>227</v>
      </c>
      <c r="G601" s="149">
        <v>0</v>
      </c>
      <c r="H601" s="149">
        <v>0</v>
      </c>
      <c r="I601" s="149">
        <v>19906.8</v>
      </c>
    </row>
    <row r="602" spans="1:9" ht="47.25">
      <c r="A602" s="159" t="s">
        <v>384</v>
      </c>
      <c r="B602" s="160">
        <v>918</v>
      </c>
      <c r="C602" s="161">
        <v>6</v>
      </c>
      <c r="D602" s="161">
        <v>5</v>
      </c>
      <c r="E602" s="146" t="s">
        <v>385</v>
      </c>
      <c r="F602" s="147" t="s">
        <v>227</v>
      </c>
      <c r="G602" s="149">
        <v>0</v>
      </c>
      <c r="H602" s="149">
        <v>0</v>
      </c>
      <c r="I602" s="149">
        <v>19906.8</v>
      </c>
    </row>
    <row r="603" spans="1:9" ht="78.75">
      <c r="A603" s="159" t="s">
        <v>386</v>
      </c>
      <c r="B603" s="160">
        <v>918</v>
      </c>
      <c r="C603" s="161">
        <v>6</v>
      </c>
      <c r="D603" s="161">
        <v>5</v>
      </c>
      <c r="E603" s="146" t="s">
        <v>387</v>
      </c>
      <c r="F603" s="147" t="s">
        <v>227</v>
      </c>
      <c r="G603" s="149">
        <v>0</v>
      </c>
      <c r="H603" s="149">
        <v>0</v>
      </c>
      <c r="I603" s="149">
        <v>19906.8</v>
      </c>
    </row>
    <row r="604" spans="1:9" ht="31.5">
      <c r="A604" s="159" t="s">
        <v>234</v>
      </c>
      <c r="B604" s="160">
        <v>918</v>
      </c>
      <c r="C604" s="161">
        <v>6</v>
      </c>
      <c r="D604" s="161">
        <v>5</v>
      </c>
      <c r="E604" s="146" t="s">
        <v>387</v>
      </c>
      <c r="F604" s="147" t="s">
        <v>235</v>
      </c>
      <c r="G604" s="149">
        <v>0</v>
      </c>
      <c r="H604" s="149">
        <v>0</v>
      </c>
      <c r="I604" s="149">
        <v>19906.8</v>
      </c>
    </row>
    <row r="605" spans="1:9">
      <c r="A605" s="159" t="s">
        <v>732</v>
      </c>
      <c r="B605" s="160">
        <v>918</v>
      </c>
      <c r="C605" s="161">
        <v>7</v>
      </c>
      <c r="D605" s="161">
        <v>0</v>
      </c>
      <c r="E605" s="146" t="s">
        <v>227</v>
      </c>
      <c r="F605" s="147" t="s">
        <v>227</v>
      </c>
      <c r="G605" s="149">
        <v>28.5</v>
      </c>
      <c r="H605" s="149">
        <v>0</v>
      </c>
      <c r="I605" s="149">
        <v>0</v>
      </c>
    </row>
    <row r="606" spans="1:9" ht="47.25">
      <c r="A606" s="159" t="s">
        <v>241</v>
      </c>
      <c r="B606" s="160">
        <v>918</v>
      </c>
      <c r="C606" s="161">
        <v>7</v>
      </c>
      <c r="D606" s="161">
        <v>5</v>
      </c>
      <c r="E606" s="146" t="s">
        <v>227</v>
      </c>
      <c r="F606" s="147" t="s">
        <v>227</v>
      </c>
      <c r="G606" s="149">
        <v>28.5</v>
      </c>
      <c r="H606" s="149">
        <v>0</v>
      </c>
      <c r="I606" s="149">
        <v>0</v>
      </c>
    </row>
    <row r="607" spans="1:9" ht="47.25">
      <c r="A607" s="159" t="s">
        <v>539</v>
      </c>
      <c r="B607" s="160">
        <v>918</v>
      </c>
      <c r="C607" s="161">
        <v>7</v>
      </c>
      <c r="D607" s="161">
        <v>5</v>
      </c>
      <c r="E607" s="146" t="s">
        <v>540</v>
      </c>
      <c r="F607" s="147" t="s">
        <v>227</v>
      </c>
      <c r="G607" s="149">
        <v>28.5</v>
      </c>
      <c r="H607" s="149">
        <v>0</v>
      </c>
      <c r="I607" s="149">
        <v>0</v>
      </c>
    </row>
    <row r="608" spans="1:9" ht="31.5">
      <c r="A608" s="159" t="s">
        <v>558</v>
      </c>
      <c r="B608" s="160">
        <v>918</v>
      </c>
      <c r="C608" s="161">
        <v>7</v>
      </c>
      <c r="D608" s="161">
        <v>5</v>
      </c>
      <c r="E608" s="146" t="s">
        <v>559</v>
      </c>
      <c r="F608" s="147" t="s">
        <v>227</v>
      </c>
      <c r="G608" s="149">
        <v>28.5</v>
      </c>
      <c r="H608" s="149">
        <v>0</v>
      </c>
      <c r="I608" s="149">
        <v>0</v>
      </c>
    </row>
    <row r="609" spans="1:9" ht="62.25" customHeight="1">
      <c r="A609" s="159" t="s">
        <v>572</v>
      </c>
      <c r="B609" s="160">
        <v>918</v>
      </c>
      <c r="C609" s="161">
        <v>7</v>
      </c>
      <c r="D609" s="161">
        <v>5</v>
      </c>
      <c r="E609" s="146" t="s">
        <v>573</v>
      </c>
      <c r="F609" s="147" t="s">
        <v>227</v>
      </c>
      <c r="G609" s="149">
        <v>28.5</v>
      </c>
      <c r="H609" s="149">
        <v>0</v>
      </c>
      <c r="I609" s="149">
        <v>0</v>
      </c>
    </row>
    <row r="610" spans="1:9" ht="31.5">
      <c r="A610" s="159" t="s">
        <v>239</v>
      </c>
      <c r="B610" s="160">
        <v>918</v>
      </c>
      <c r="C610" s="161">
        <v>7</v>
      </c>
      <c r="D610" s="161">
        <v>5</v>
      </c>
      <c r="E610" s="146" t="s">
        <v>574</v>
      </c>
      <c r="F610" s="147" t="s">
        <v>227</v>
      </c>
      <c r="G610" s="149">
        <v>28.5</v>
      </c>
      <c r="H610" s="149">
        <v>0</v>
      </c>
      <c r="I610" s="149">
        <v>0</v>
      </c>
    </row>
    <row r="611" spans="1:9" ht="31.5">
      <c r="A611" s="159" t="s">
        <v>234</v>
      </c>
      <c r="B611" s="160">
        <v>918</v>
      </c>
      <c r="C611" s="161">
        <v>7</v>
      </c>
      <c r="D611" s="161">
        <v>5</v>
      </c>
      <c r="E611" s="146" t="s">
        <v>574</v>
      </c>
      <c r="F611" s="147" t="s">
        <v>235</v>
      </c>
      <c r="G611" s="149">
        <v>28.5</v>
      </c>
      <c r="H611" s="149">
        <v>0</v>
      </c>
      <c r="I611" s="149">
        <v>0</v>
      </c>
    </row>
    <row r="612" spans="1:9">
      <c r="A612" s="159" t="s">
        <v>733</v>
      </c>
      <c r="B612" s="160">
        <v>918</v>
      </c>
      <c r="C612" s="161">
        <v>8</v>
      </c>
      <c r="D612" s="161">
        <v>0</v>
      </c>
      <c r="E612" s="146" t="s">
        <v>227</v>
      </c>
      <c r="F612" s="147" t="s">
        <v>227</v>
      </c>
      <c r="G612" s="149">
        <v>63190.8</v>
      </c>
      <c r="H612" s="149">
        <v>63190.8</v>
      </c>
      <c r="I612" s="149">
        <v>0</v>
      </c>
    </row>
    <row r="613" spans="1:9">
      <c r="A613" s="159" t="s">
        <v>331</v>
      </c>
      <c r="B613" s="160">
        <v>918</v>
      </c>
      <c r="C613" s="161">
        <v>8</v>
      </c>
      <c r="D613" s="161">
        <v>1</v>
      </c>
      <c r="E613" s="146" t="s">
        <v>227</v>
      </c>
      <c r="F613" s="147" t="s">
        <v>227</v>
      </c>
      <c r="G613" s="149">
        <v>63190.8</v>
      </c>
      <c r="H613" s="149">
        <v>63190.8</v>
      </c>
      <c r="I613" s="149">
        <v>0</v>
      </c>
    </row>
    <row r="614" spans="1:9" ht="63">
      <c r="A614" s="159" t="s">
        <v>363</v>
      </c>
      <c r="B614" s="160">
        <v>918</v>
      </c>
      <c r="C614" s="161">
        <v>8</v>
      </c>
      <c r="D614" s="161">
        <v>1</v>
      </c>
      <c r="E614" s="146" t="s">
        <v>364</v>
      </c>
      <c r="F614" s="147" t="s">
        <v>227</v>
      </c>
      <c r="G614" s="149">
        <v>63190.8</v>
      </c>
      <c r="H614" s="149">
        <v>63190.8</v>
      </c>
      <c r="I614" s="149">
        <v>0</v>
      </c>
    </row>
    <row r="615" spans="1:9" ht="47.25">
      <c r="A615" s="159" t="s">
        <v>365</v>
      </c>
      <c r="B615" s="160">
        <v>918</v>
      </c>
      <c r="C615" s="161">
        <v>8</v>
      </c>
      <c r="D615" s="161">
        <v>1</v>
      </c>
      <c r="E615" s="146" t="s">
        <v>366</v>
      </c>
      <c r="F615" s="147" t="s">
        <v>227</v>
      </c>
      <c r="G615" s="149">
        <v>63190.8</v>
      </c>
      <c r="H615" s="149">
        <v>63190.8</v>
      </c>
      <c r="I615" s="149">
        <v>0</v>
      </c>
    </row>
    <row r="616" spans="1:9" ht="63">
      <c r="A616" s="159" t="s">
        <v>367</v>
      </c>
      <c r="B616" s="160">
        <v>918</v>
      </c>
      <c r="C616" s="161">
        <v>8</v>
      </c>
      <c r="D616" s="161">
        <v>1</v>
      </c>
      <c r="E616" s="146" t="s">
        <v>368</v>
      </c>
      <c r="F616" s="147" t="s">
        <v>227</v>
      </c>
      <c r="G616" s="149">
        <v>63190.8</v>
      </c>
      <c r="H616" s="149">
        <v>63190.8</v>
      </c>
      <c r="I616" s="149">
        <v>0</v>
      </c>
    </row>
    <row r="617" spans="1:9" ht="47.25">
      <c r="A617" s="159" t="s">
        <v>369</v>
      </c>
      <c r="B617" s="160">
        <v>918</v>
      </c>
      <c r="C617" s="161">
        <v>8</v>
      </c>
      <c r="D617" s="161">
        <v>1</v>
      </c>
      <c r="E617" s="146" t="s">
        <v>370</v>
      </c>
      <c r="F617" s="147" t="s">
        <v>227</v>
      </c>
      <c r="G617" s="149">
        <v>63190.8</v>
      </c>
      <c r="H617" s="149">
        <v>63190.8</v>
      </c>
      <c r="I617" s="149">
        <v>0</v>
      </c>
    </row>
    <row r="618" spans="1:9" ht="47.25">
      <c r="A618" s="159" t="s">
        <v>371</v>
      </c>
      <c r="B618" s="160">
        <v>918</v>
      </c>
      <c r="C618" s="161">
        <v>8</v>
      </c>
      <c r="D618" s="161">
        <v>1</v>
      </c>
      <c r="E618" s="146" t="s">
        <v>370</v>
      </c>
      <c r="F618" s="147" t="s">
        <v>372</v>
      </c>
      <c r="G618" s="149">
        <v>63190.8</v>
      </c>
      <c r="H618" s="149">
        <v>63190.8</v>
      </c>
      <c r="I618" s="149">
        <v>0</v>
      </c>
    </row>
    <row r="619" spans="1:9">
      <c r="A619" s="159" t="s">
        <v>746</v>
      </c>
      <c r="B619" s="160">
        <v>918</v>
      </c>
      <c r="C619" s="161">
        <v>11</v>
      </c>
      <c r="D619" s="161">
        <v>0</v>
      </c>
      <c r="E619" s="146" t="s">
        <v>227</v>
      </c>
      <c r="F619" s="147" t="s">
        <v>227</v>
      </c>
      <c r="G619" s="149">
        <v>7319.6</v>
      </c>
      <c r="H619" s="149">
        <v>7319.6</v>
      </c>
      <c r="I619" s="149">
        <v>0</v>
      </c>
    </row>
    <row r="620" spans="1:9">
      <c r="A620" s="159" t="s">
        <v>595</v>
      </c>
      <c r="B620" s="160">
        <v>918</v>
      </c>
      <c r="C620" s="161">
        <v>11</v>
      </c>
      <c r="D620" s="161">
        <v>1</v>
      </c>
      <c r="E620" s="146" t="s">
        <v>227</v>
      </c>
      <c r="F620" s="147" t="s">
        <v>227</v>
      </c>
      <c r="G620" s="149">
        <v>7319.6</v>
      </c>
      <c r="H620" s="149">
        <v>7319.6</v>
      </c>
      <c r="I620" s="149">
        <v>0</v>
      </c>
    </row>
    <row r="621" spans="1:9" ht="63" customHeight="1">
      <c r="A621" s="159" t="s">
        <v>578</v>
      </c>
      <c r="B621" s="160">
        <v>918</v>
      </c>
      <c r="C621" s="161">
        <v>11</v>
      </c>
      <c r="D621" s="161">
        <v>1</v>
      </c>
      <c r="E621" s="146" t="s">
        <v>579</v>
      </c>
      <c r="F621" s="147" t="s">
        <v>227</v>
      </c>
      <c r="G621" s="149">
        <v>7319.6</v>
      </c>
      <c r="H621" s="149">
        <v>7319.6</v>
      </c>
      <c r="I621" s="149">
        <v>0</v>
      </c>
    </row>
    <row r="622" spans="1:9" ht="47.25">
      <c r="A622" s="159" t="s">
        <v>589</v>
      </c>
      <c r="B622" s="160">
        <v>918</v>
      </c>
      <c r="C622" s="161">
        <v>11</v>
      </c>
      <c r="D622" s="161">
        <v>1</v>
      </c>
      <c r="E622" s="146" t="s">
        <v>590</v>
      </c>
      <c r="F622" s="147" t="s">
        <v>227</v>
      </c>
      <c r="G622" s="149">
        <v>7319.6</v>
      </c>
      <c r="H622" s="149">
        <v>7319.6</v>
      </c>
      <c r="I622" s="149">
        <v>0</v>
      </c>
    </row>
    <row r="623" spans="1:9" ht="47.25">
      <c r="A623" s="159" t="s">
        <v>602</v>
      </c>
      <c r="B623" s="160">
        <v>918</v>
      </c>
      <c r="C623" s="161">
        <v>11</v>
      </c>
      <c r="D623" s="161">
        <v>1</v>
      </c>
      <c r="E623" s="146" t="s">
        <v>603</v>
      </c>
      <c r="F623" s="147" t="s">
        <v>227</v>
      </c>
      <c r="G623" s="149">
        <v>7319.6</v>
      </c>
      <c r="H623" s="149">
        <v>7319.6</v>
      </c>
      <c r="I623" s="149">
        <v>0</v>
      </c>
    </row>
    <row r="624" spans="1:9" ht="189">
      <c r="A624" s="159" t="s">
        <v>606</v>
      </c>
      <c r="B624" s="160">
        <v>918</v>
      </c>
      <c r="C624" s="161">
        <v>11</v>
      </c>
      <c r="D624" s="161">
        <v>1</v>
      </c>
      <c r="E624" s="146" t="s">
        <v>607</v>
      </c>
      <c r="F624" s="147" t="s">
        <v>227</v>
      </c>
      <c r="G624" s="149">
        <v>7319.6</v>
      </c>
      <c r="H624" s="149">
        <v>7319.6</v>
      </c>
      <c r="I624" s="149">
        <v>0</v>
      </c>
    </row>
    <row r="625" spans="1:9" ht="47.25">
      <c r="A625" s="159" t="s">
        <v>371</v>
      </c>
      <c r="B625" s="160">
        <v>918</v>
      </c>
      <c r="C625" s="161">
        <v>11</v>
      </c>
      <c r="D625" s="161">
        <v>1</v>
      </c>
      <c r="E625" s="146" t="s">
        <v>607</v>
      </c>
      <c r="F625" s="147" t="s">
        <v>372</v>
      </c>
      <c r="G625" s="149">
        <v>7319.6</v>
      </c>
      <c r="H625" s="149">
        <v>7319.6</v>
      </c>
      <c r="I625" s="149">
        <v>0</v>
      </c>
    </row>
    <row r="626" spans="1:9" s="144" customFormat="1">
      <c r="A626" s="156" t="s">
        <v>750</v>
      </c>
      <c r="B626" s="157">
        <v>923</v>
      </c>
      <c r="C626" s="158">
        <v>0</v>
      </c>
      <c r="D626" s="158">
        <v>0</v>
      </c>
      <c r="E626" s="140" t="s">
        <v>227</v>
      </c>
      <c r="F626" s="141" t="s">
        <v>227</v>
      </c>
      <c r="G626" s="143">
        <v>3359.6</v>
      </c>
      <c r="H626" s="143">
        <v>3274</v>
      </c>
      <c r="I626" s="143">
        <v>3553.6</v>
      </c>
    </row>
    <row r="627" spans="1:9">
      <c r="A627" s="159" t="s">
        <v>737</v>
      </c>
      <c r="B627" s="160">
        <v>923</v>
      </c>
      <c r="C627" s="161">
        <v>1</v>
      </c>
      <c r="D627" s="161">
        <v>0</v>
      </c>
      <c r="E627" s="146" t="s">
        <v>227</v>
      </c>
      <c r="F627" s="147" t="s">
        <v>227</v>
      </c>
      <c r="G627" s="149">
        <v>3349.6</v>
      </c>
      <c r="H627" s="149">
        <v>3264</v>
      </c>
      <c r="I627" s="149">
        <v>3553.6</v>
      </c>
    </row>
    <row r="628" spans="1:9" ht="63">
      <c r="A628" s="159" t="s">
        <v>425</v>
      </c>
      <c r="B628" s="160">
        <v>923</v>
      </c>
      <c r="C628" s="161">
        <v>1</v>
      </c>
      <c r="D628" s="161">
        <v>6</v>
      </c>
      <c r="E628" s="146" t="s">
        <v>227</v>
      </c>
      <c r="F628" s="147" t="s">
        <v>227</v>
      </c>
      <c r="G628" s="149">
        <v>3349.6</v>
      </c>
      <c r="H628" s="149">
        <v>3264</v>
      </c>
      <c r="I628" s="149">
        <v>3553.6</v>
      </c>
    </row>
    <row r="629" spans="1:9">
      <c r="A629" s="159" t="s">
        <v>678</v>
      </c>
      <c r="B629" s="160">
        <v>923</v>
      </c>
      <c r="C629" s="161">
        <v>1</v>
      </c>
      <c r="D629" s="161">
        <v>6</v>
      </c>
      <c r="E629" s="146" t="s">
        <v>679</v>
      </c>
      <c r="F629" s="147" t="s">
        <v>227</v>
      </c>
      <c r="G629" s="149">
        <v>3349.6</v>
      </c>
      <c r="H629" s="149">
        <v>3264</v>
      </c>
      <c r="I629" s="149">
        <v>3553.6</v>
      </c>
    </row>
    <row r="630" spans="1:9" ht="47.25">
      <c r="A630" s="159" t="s">
        <v>690</v>
      </c>
      <c r="B630" s="160">
        <v>923</v>
      </c>
      <c r="C630" s="161">
        <v>1</v>
      </c>
      <c r="D630" s="161">
        <v>6</v>
      </c>
      <c r="E630" s="146" t="s">
        <v>691</v>
      </c>
      <c r="F630" s="147" t="s">
        <v>227</v>
      </c>
      <c r="G630" s="149">
        <v>3349.6</v>
      </c>
      <c r="H630" s="149">
        <v>3264</v>
      </c>
      <c r="I630" s="149">
        <v>3553.6</v>
      </c>
    </row>
    <row r="631" spans="1:9" ht="31.5">
      <c r="A631" s="159" t="s">
        <v>692</v>
      </c>
      <c r="B631" s="160">
        <v>923</v>
      </c>
      <c r="C631" s="161">
        <v>1</v>
      </c>
      <c r="D631" s="161">
        <v>6</v>
      </c>
      <c r="E631" s="146" t="s">
        <v>693</v>
      </c>
      <c r="F631" s="147" t="s">
        <v>227</v>
      </c>
      <c r="G631" s="149">
        <v>1581.2</v>
      </c>
      <c r="H631" s="149">
        <v>1534.5</v>
      </c>
      <c r="I631" s="149">
        <v>1695.3</v>
      </c>
    </row>
    <row r="632" spans="1:9" ht="31.5">
      <c r="A632" s="159" t="s">
        <v>359</v>
      </c>
      <c r="B632" s="160">
        <v>923</v>
      </c>
      <c r="C632" s="161">
        <v>1</v>
      </c>
      <c r="D632" s="161">
        <v>6</v>
      </c>
      <c r="E632" s="146" t="s">
        <v>694</v>
      </c>
      <c r="F632" s="147" t="s">
        <v>227</v>
      </c>
      <c r="G632" s="149">
        <v>0</v>
      </c>
      <c r="H632" s="149">
        <v>6.5</v>
      </c>
      <c r="I632" s="149">
        <v>0</v>
      </c>
    </row>
    <row r="633" spans="1:9" ht="31.5">
      <c r="A633" s="159" t="s">
        <v>234</v>
      </c>
      <c r="B633" s="160">
        <v>923</v>
      </c>
      <c r="C633" s="161">
        <v>1</v>
      </c>
      <c r="D633" s="161">
        <v>6</v>
      </c>
      <c r="E633" s="146" t="s">
        <v>694</v>
      </c>
      <c r="F633" s="147" t="s">
        <v>235</v>
      </c>
      <c r="G633" s="149">
        <v>0</v>
      </c>
      <c r="H633" s="149">
        <v>6.5</v>
      </c>
      <c r="I633" s="149">
        <v>0</v>
      </c>
    </row>
    <row r="634" spans="1:9" ht="220.5" customHeight="1">
      <c r="A634" s="159" t="s">
        <v>298</v>
      </c>
      <c r="B634" s="160">
        <v>923</v>
      </c>
      <c r="C634" s="161">
        <v>1</v>
      </c>
      <c r="D634" s="161">
        <v>6</v>
      </c>
      <c r="E634" s="146" t="s">
        <v>695</v>
      </c>
      <c r="F634" s="147" t="s">
        <v>227</v>
      </c>
      <c r="G634" s="149">
        <v>1581.2</v>
      </c>
      <c r="H634" s="149">
        <v>1528</v>
      </c>
      <c r="I634" s="149">
        <v>1695.3</v>
      </c>
    </row>
    <row r="635" spans="1:9" ht="94.5">
      <c r="A635" s="159" t="s">
        <v>248</v>
      </c>
      <c r="B635" s="160">
        <v>923</v>
      </c>
      <c r="C635" s="161">
        <v>1</v>
      </c>
      <c r="D635" s="161">
        <v>6</v>
      </c>
      <c r="E635" s="146" t="s">
        <v>695</v>
      </c>
      <c r="F635" s="147" t="s">
        <v>249</v>
      </c>
      <c r="G635" s="149">
        <v>1581.2</v>
      </c>
      <c r="H635" s="149">
        <v>1528</v>
      </c>
      <c r="I635" s="149">
        <v>1695.3</v>
      </c>
    </row>
    <row r="636" spans="1:9" ht="30.75" customHeight="1">
      <c r="A636" s="159" t="s">
        <v>696</v>
      </c>
      <c r="B636" s="160">
        <v>923</v>
      </c>
      <c r="C636" s="161">
        <v>1</v>
      </c>
      <c r="D636" s="161">
        <v>6</v>
      </c>
      <c r="E636" s="146" t="s">
        <v>697</v>
      </c>
      <c r="F636" s="147" t="s">
        <v>227</v>
      </c>
      <c r="G636" s="149">
        <v>1768.4</v>
      </c>
      <c r="H636" s="149">
        <v>1729.5</v>
      </c>
      <c r="I636" s="149">
        <v>1858.3</v>
      </c>
    </row>
    <row r="637" spans="1:9" ht="31.5">
      <c r="A637" s="159" t="s">
        <v>359</v>
      </c>
      <c r="B637" s="160">
        <v>923</v>
      </c>
      <c r="C637" s="161">
        <v>1</v>
      </c>
      <c r="D637" s="161">
        <v>6</v>
      </c>
      <c r="E637" s="146" t="s">
        <v>699</v>
      </c>
      <c r="F637" s="147" t="s">
        <v>227</v>
      </c>
      <c r="G637" s="149">
        <v>521.4</v>
      </c>
      <c r="H637" s="149">
        <v>524.4</v>
      </c>
      <c r="I637" s="149">
        <v>521.4</v>
      </c>
    </row>
    <row r="638" spans="1:9" ht="94.5">
      <c r="A638" s="159" t="s">
        <v>248</v>
      </c>
      <c r="B638" s="160">
        <v>923</v>
      </c>
      <c r="C638" s="161">
        <v>1</v>
      </c>
      <c r="D638" s="161">
        <v>6</v>
      </c>
      <c r="E638" s="146" t="s">
        <v>699</v>
      </c>
      <c r="F638" s="147" t="s">
        <v>249</v>
      </c>
      <c r="G638" s="149">
        <v>495.3</v>
      </c>
      <c r="H638" s="149">
        <v>495.3</v>
      </c>
      <c r="I638" s="149">
        <v>495.3</v>
      </c>
    </row>
    <row r="639" spans="1:9" ht="31.5">
      <c r="A639" s="159" t="s">
        <v>234</v>
      </c>
      <c r="B639" s="160">
        <v>923</v>
      </c>
      <c r="C639" s="161">
        <v>1</v>
      </c>
      <c r="D639" s="161">
        <v>6</v>
      </c>
      <c r="E639" s="146" t="s">
        <v>699</v>
      </c>
      <c r="F639" s="147" t="s">
        <v>235</v>
      </c>
      <c r="G639" s="149">
        <v>26.1</v>
      </c>
      <c r="H639" s="149">
        <v>29.1</v>
      </c>
      <c r="I639" s="149">
        <v>26.1</v>
      </c>
    </row>
    <row r="640" spans="1:9" ht="219" customHeight="1">
      <c r="A640" s="159" t="s">
        <v>298</v>
      </c>
      <c r="B640" s="160">
        <v>923</v>
      </c>
      <c r="C640" s="161">
        <v>1</v>
      </c>
      <c r="D640" s="161">
        <v>6</v>
      </c>
      <c r="E640" s="146" t="s">
        <v>700</v>
      </c>
      <c r="F640" s="147" t="s">
        <v>227</v>
      </c>
      <c r="G640" s="149">
        <v>1247</v>
      </c>
      <c r="H640" s="149">
        <v>1205.0999999999999</v>
      </c>
      <c r="I640" s="149">
        <v>1336.9</v>
      </c>
    </row>
    <row r="641" spans="1:9" ht="94.5">
      <c r="A641" s="159" t="s">
        <v>248</v>
      </c>
      <c r="B641" s="160">
        <v>923</v>
      </c>
      <c r="C641" s="161">
        <v>1</v>
      </c>
      <c r="D641" s="161">
        <v>6</v>
      </c>
      <c r="E641" s="146" t="s">
        <v>700</v>
      </c>
      <c r="F641" s="147" t="s">
        <v>249</v>
      </c>
      <c r="G641" s="149">
        <v>1247</v>
      </c>
      <c r="H641" s="149">
        <v>1205.0999999999999</v>
      </c>
      <c r="I641" s="149">
        <v>1336.9</v>
      </c>
    </row>
    <row r="642" spans="1:9">
      <c r="A642" s="159" t="s">
        <v>732</v>
      </c>
      <c r="B642" s="160">
        <v>923</v>
      </c>
      <c r="C642" s="161">
        <v>7</v>
      </c>
      <c r="D642" s="161">
        <v>0</v>
      </c>
      <c r="E642" s="146" t="s">
        <v>227</v>
      </c>
      <c r="F642" s="147" t="s">
        <v>227</v>
      </c>
      <c r="G642" s="149">
        <v>10</v>
      </c>
      <c r="H642" s="149">
        <v>10</v>
      </c>
      <c r="I642" s="149">
        <v>0</v>
      </c>
    </row>
    <row r="643" spans="1:9" ht="47.25">
      <c r="A643" s="159" t="s">
        <v>241</v>
      </c>
      <c r="B643" s="160">
        <v>923</v>
      </c>
      <c r="C643" s="161">
        <v>7</v>
      </c>
      <c r="D643" s="161">
        <v>5</v>
      </c>
      <c r="E643" s="146" t="s">
        <v>227</v>
      </c>
      <c r="F643" s="147" t="s">
        <v>227</v>
      </c>
      <c r="G643" s="149">
        <v>10</v>
      </c>
      <c r="H643" s="149">
        <v>10</v>
      </c>
      <c r="I643" s="149">
        <v>0</v>
      </c>
    </row>
    <row r="644" spans="1:9">
      <c r="A644" s="159" t="s">
        <v>678</v>
      </c>
      <c r="B644" s="160">
        <v>923</v>
      </c>
      <c r="C644" s="161">
        <v>7</v>
      </c>
      <c r="D644" s="161">
        <v>5</v>
      </c>
      <c r="E644" s="146" t="s">
        <v>679</v>
      </c>
      <c r="F644" s="147" t="s">
        <v>227</v>
      </c>
      <c r="G644" s="149">
        <v>10</v>
      </c>
      <c r="H644" s="149">
        <v>10</v>
      </c>
      <c r="I644" s="149">
        <v>0</v>
      </c>
    </row>
    <row r="645" spans="1:9" ht="47.25">
      <c r="A645" s="159" t="s">
        <v>690</v>
      </c>
      <c r="B645" s="160">
        <v>923</v>
      </c>
      <c r="C645" s="161">
        <v>7</v>
      </c>
      <c r="D645" s="161">
        <v>5</v>
      </c>
      <c r="E645" s="146" t="s">
        <v>691</v>
      </c>
      <c r="F645" s="147" t="s">
        <v>227</v>
      </c>
      <c r="G645" s="149">
        <v>10</v>
      </c>
      <c r="H645" s="149">
        <v>10</v>
      </c>
      <c r="I645" s="149">
        <v>0</v>
      </c>
    </row>
    <row r="646" spans="1:9" ht="32.25" customHeight="1">
      <c r="A646" s="159" t="s">
        <v>696</v>
      </c>
      <c r="B646" s="160">
        <v>923</v>
      </c>
      <c r="C646" s="161">
        <v>7</v>
      </c>
      <c r="D646" s="161">
        <v>5</v>
      </c>
      <c r="E646" s="146" t="s">
        <v>697</v>
      </c>
      <c r="F646" s="147" t="s">
        <v>227</v>
      </c>
      <c r="G646" s="149">
        <v>10</v>
      </c>
      <c r="H646" s="149">
        <v>10</v>
      </c>
      <c r="I646" s="149">
        <v>0</v>
      </c>
    </row>
    <row r="647" spans="1:9" ht="31.5">
      <c r="A647" s="159" t="s">
        <v>239</v>
      </c>
      <c r="B647" s="160">
        <v>923</v>
      </c>
      <c r="C647" s="161">
        <v>7</v>
      </c>
      <c r="D647" s="161">
        <v>5</v>
      </c>
      <c r="E647" s="146" t="s">
        <v>698</v>
      </c>
      <c r="F647" s="147" t="s">
        <v>227</v>
      </c>
      <c r="G647" s="149">
        <v>10</v>
      </c>
      <c r="H647" s="149">
        <v>10</v>
      </c>
      <c r="I647" s="149">
        <v>0</v>
      </c>
    </row>
    <row r="648" spans="1:9" ht="31.5">
      <c r="A648" s="159" t="s">
        <v>234</v>
      </c>
      <c r="B648" s="160">
        <v>923</v>
      </c>
      <c r="C648" s="161">
        <v>7</v>
      </c>
      <c r="D648" s="161">
        <v>5</v>
      </c>
      <c r="E648" s="146" t="s">
        <v>698</v>
      </c>
      <c r="F648" s="147" t="s">
        <v>235</v>
      </c>
      <c r="G648" s="149">
        <v>10</v>
      </c>
      <c r="H648" s="149">
        <v>10</v>
      </c>
      <c r="I648" s="149">
        <v>0</v>
      </c>
    </row>
    <row r="649" spans="1:9">
      <c r="A649" s="196" t="s">
        <v>726</v>
      </c>
      <c r="B649" s="197"/>
      <c r="C649" s="197"/>
      <c r="D649" s="197"/>
      <c r="E649" s="197"/>
      <c r="F649" s="198"/>
      <c r="G649" s="143">
        <v>1605507.4</v>
      </c>
      <c r="H649" s="143">
        <f>1481971.4-9068.8</f>
        <v>1472902.5999999999</v>
      </c>
      <c r="I649" s="143">
        <f>1447548.5-19075.8</f>
        <v>1428472.7</v>
      </c>
    </row>
    <row r="650" spans="1:9" ht="25.5" customHeight="1">
      <c r="A650" s="150"/>
      <c r="B650" s="151"/>
      <c r="C650" s="151"/>
      <c r="D650" s="151"/>
      <c r="E650" s="132"/>
      <c r="F650" s="132"/>
      <c r="G650" s="131"/>
      <c r="H650" s="131"/>
      <c r="I650" s="131"/>
    </row>
    <row r="651" spans="1:9" ht="11.25" customHeight="1">
      <c r="A651" s="131"/>
      <c r="B651" s="132"/>
      <c r="C651" s="132"/>
      <c r="D651" s="132"/>
      <c r="E651" s="132"/>
      <c r="F651" s="132"/>
      <c r="G651" s="131"/>
      <c r="H651" s="131"/>
      <c r="I651" s="131"/>
    </row>
    <row r="652" spans="1:9">
      <c r="A652" s="130" t="s">
        <v>2</v>
      </c>
      <c r="H652" s="189" t="s">
        <v>0</v>
      </c>
      <c r="I652" s="189"/>
    </row>
  </sheetData>
  <autoFilter ref="A12:O649"/>
  <mergeCells count="6">
    <mergeCell ref="H652:I652"/>
    <mergeCell ref="A7:I7"/>
    <mergeCell ref="A10:A11"/>
    <mergeCell ref="B10:F10"/>
    <mergeCell ref="G10:I10"/>
    <mergeCell ref="A649:F649"/>
  </mergeCells>
  <pageMargins left="0.78740157480314965" right="0.39370078740157483" top="0.78740157480314965" bottom="0.59055118110236227" header="0.51181102362204722" footer="0.31496062992125984"/>
  <pageSetup paperSize="9" scale="74" fitToHeight="0" orientation="portrait" r:id="rId1"/>
  <headerFooter differentFirst="1" alignWithMargins="0">
    <oddHeader>&amp;C&amp;P</oddHeader>
  </headerFooter>
  <rowBreaks count="1" manualBreakCount="1">
    <brk id="639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0"/>
  <sheetViews>
    <sheetView workbookViewId="0">
      <selection activeCell="D56" sqref="D56"/>
    </sheetView>
  </sheetViews>
  <sheetFormatPr defaultRowHeight="12.75"/>
  <cols>
    <col min="1" max="1" width="62" style="163" customWidth="1"/>
    <col min="2" max="2" width="9.7109375" style="163" bestFit="1" customWidth="1"/>
    <col min="3" max="3" width="9.5703125" style="163" customWidth="1"/>
    <col min="4" max="4" width="13" style="163" customWidth="1"/>
    <col min="5" max="5" width="11.5703125" style="163" customWidth="1"/>
    <col min="6" max="6" width="11.85546875" style="163" customWidth="1"/>
    <col min="7" max="16384" width="9.140625" style="163"/>
  </cols>
  <sheetData>
    <row r="1" spans="1:10">
      <c r="A1" s="162"/>
      <c r="B1" s="162"/>
      <c r="C1" s="162"/>
      <c r="D1" s="162"/>
      <c r="E1" s="162"/>
      <c r="F1" s="162"/>
      <c r="G1" s="162"/>
      <c r="H1" s="162"/>
      <c r="I1" s="162"/>
      <c r="J1" s="162"/>
    </row>
    <row r="2" spans="1:10">
      <c r="A2" s="162"/>
      <c r="B2" s="162"/>
      <c r="C2" s="162"/>
      <c r="D2" s="162"/>
      <c r="E2" s="162"/>
      <c r="F2" s="162"/>
      <c r="G2" s="162"/>
      <c r="H2" s="162"/>
      <c r="I2" s="162"/>
      <c r="J2" s="162"/>
    </row>
    <row r="3" spans="1:10">
      <c r="A3" s="162"/>
      <c r="B3" s="162"/>
      <c r="C3" s="162"/>
      <c r="D3" s="162"/>
      <c r="E3" s="162"/>
      <c r="F3" s="162"/>
      <c r="G3" s="162"/>
      <c r="H3" s="162"/>
      <c r="I3" s="162"/>
      <c r="J3" s="162"/>
    </row>
    <row r="4" spans="1:10">
      <c r="A4" s="162"/>
      <c r="B4" s="162"/>
      <c r="C4" s="162"/>
      <c r="D4" s="162"/>
      <c r="E4" s="162"/>
      <c r="F4" s="162"/>
      <c r="G4" s="162"/>
      <c r="H4" s="162"/>
      <c r="I4" s="162"/>
      <c r="J4" s="162"/>
    </row>
    <row r="5" spans="1:10">
      <c r="A5" s="162"/>
      <c r="B5" s="162"/>
      <c r="C5" s="162"/>
      <c r="D5" s="162"/>
      <c r="E5" s="162"/>
      <c r="F5" s="162"/>
      <c r="G5" s="162"/>
      <c r="H5" s="162"/>
      <c r="I5" s="162"/>
      <c r="J5" s="162"/>
    </row>
    <row r="6" spans="1:10">
      <c r="A6" s="162"/>
      <c r="B6" s="162"/>
      <c r="C6" s="162"/>
      <c r="D6" s="162"/>
      <c r="E6" s="162"/>
      <c r="F6" s="162"/>
      <c r="G6" s="162"/>
      <c r="H6" s="162"/>
      <c r="I6" s="162"/>
      <c r="J6" s="162"/>
    </row>
    <row r="7" spans="1:10">
      <c r="A7" s="162"/>
      <c r="B7" s="162"/>
      <c r="C7" s="162"/>
      <c r="D7" s="162"/>
      <c r="E7" s="162"/>
      <c r="F7" s="162"/>
      <c r="G7" s="162"/>
      <c r="H7" s="162"/>
      <c r="I7" s="162"/>
      <c r="J7" s="162"/>
    </row>
    <row r="8" spans="1:10" ht="43.5" customHeight="1">
      <c r="A8" s="203" t="s">
        <v>751</v>
      </c>
      <c r="B8" s="203"/>
      <c r="C8" s="203"/>
      <c r="D8" s="203"/>
      <c r="E8" s="203"/>
      <c r="F8" s="203"/>
      <c r="G8" s="164"/>
      <c r="H8" s="164"/>
      <c r="I8" s="164"/>
      <c r="J8" s="164"/>
    </row>
    <row r="9" spans="1:10" ht="15.75">
      <c r="A9" s="165"/>
      <c r="B9" s="166"/>
      <c r="C9" s="166"/>
      <c r="D9" s="166"/>
      <c r="E9" s="166"/>
      <c r="F9" s="166"/>
      <c r="G9" s="167"/>
      <c r="H9" s="167"/>
      <c r="I9" s="167"/>
      <c r="J9" s="167"/>
    </row>
    <row r="10" spans="1:10" ht="15.75">
      <c r="A10" s="168"/>
      <c r="B10" s="166"/>
      <c r="C10" s="166"/>
      <c r="D10" s="166"/>
      <c r="E10" s="166"/>
      <c r="F10" s="166"/>
      <c r="G10" s="167"/>
      <c r="H10" s="167"/>
      <c r="I10" s="167"/>
      <c r="J10" s="167"/>
    </row>
    <row r="11" spans="1:10" ht="15">
      <c r="A11" s="191" t="s">
        <v>217</v>
      </c>
      <c r="B11" s="191" t="s">
        <v>136</v>
      </c>
      <c r="C11" s="191"/>
      <c r="D11" s="204" t="s">
        <v>752</v>
      </c>
      <c r="E11" s="205"/>
      <c r="F11" s="206"/>
      <c r="G11" s="167"/>
      <c r="H11" s="167"/>
      <c r="I11" s="167"/>
      <c r="J11" s="167"/>
    </row>
    <row r="12" spans="1:10" ht="24">
      <c r="A12" s="191"/>
      <c r="B12" s="133" t="s">
        <v>729</v>
      </c>
      <c r="C12" s="133" t="s">
        <v>730</v>
      </c>
      <c r="D12" s="133" t="s">
        <v>222</v>
      </c>
      <c r="E12" s="169" t="s">
        <v>223</v>
      </c>
      <c r="F12" s="169" t="s">
        <v>224</v>
      </c>
      <c r="G12" s="167"/>
      <c r="H12" s="167"/>
      <c r="I12" s="167"/>
      <c r="J12" s="167"/>
    </row>
    <row r="13" spans="1:10" ht="15">
      <c r="A13" s="154">
        <v>1</v>
      </c>
      <c r="B13" s="154">
        <v>2</v>
      </c>
      <c r="C13" s="154">
        <v>3</v>
      </c>
      <c r="D13" s="154">
        <v>4</v>
      </c>
      <c r="E13" s="170">
        <v>5</v>
      </c>
      <c r="F13" s="170">
        <v>6</v>
      </c>
      <c r="G13" s="167"/>
      <c r="H13" s="167"/>
      <c r="I13" s="167"/>
      <c r="J13" s="167"/>
    </row>
    <row r="14" spans="1:10" s="174" customFormat="1" ht="15.75">
      <c r="A14" s="171" t="s">
        <v>737</v>
      </c>
      <c r="B14" s="172">
        <v>1</v>
      </c>
      <c r="C14" s="172"/>
      <c r="D14" s="143">
        <f>SUM(D15:D22)</f>
        <v>169118.2</v>
      </c>
      <c r="E14" s="143">
        <f t="shared" ref="E14" si="0">SUM(E15:E22)</f>
        <v>159297.1</v>
      </c>
      <c r="F14" s="143">
        <f>F15+F16+F17+F18+F19+F20+F21+F22</f>
        <v>168957.7</v>
      </c>
      <c r="G14" s="173"/>
      <c r="H14" s="173"/>
      <c r="I14" s="173"/>
      <c r="J14" s="173"/>
    </row>
    <row r="15" spans="1:10" ht="31.5">
      <c r="A15" s="175" t="s">
        <v>517</v>
      </c>
      <c r="B15" s="176">
        <v>1</v>
      </c>
      <c r="C15" s="176">
        <v>2</v>
      </c>
      <c r="D15" s="149">
        <v>3415.7</v>
      </c>
      <c r="E15" s="149">
        <v>3295.8</v>
      </c>
      <c r="F15" s="149">
        <v>3673.3</v>
      </c>
      <c r="G15" s="167"/>
      <c r="H15" s="167"/>
      <c r="I15" s="167"/>
      <c r="J15" s="167"/>
    </row>
    <row r="16" spans="1:10" ht="47.25">
      <c r="A16" s="175" t="s">
        <v>685</v>
      </c>
      <c r="B16" s="176">
        <v>1</v>
      </c>
      <c r="C16" s="176">
        <v>3</v>
      </c>
      <c r="D16" s="149">
        <v>1940</v>
      </c>
      <c r="E16" s="149">
        <v>1881.8</v>
      </c>
      <c r="F16" s="149">
        <v>2078.9</v>
      </c>
      <c r="G16" s="167"/>
      <c r="H16" s="167"/>
      <c r="I16" s="167"/>
      <c r="J16" s="167"/>
    </row>
    <row r="17" spans="1:6" ht="47.25">
      <c r="A17" s="175" t="s">
        <v>402</v>
      </c>
      <c r="B17" s="176">
        <v>1</v>
      </c>
      <c r="C17" s="176">
        <v>4</v>
      </c>
      <c r="D17" s="149">
        <v>50688.5</v>
      </c>
      <c r="E17" s="149">
        <v>49775.9</v>
      </c>
      <c r="F17" s="149">
        <v>54330.6</v>
      </c>
    </row>
    <row r="18" spans="1:6" ht="15.75">
      <c r="A18" s="175" t="s">
        <v>522</v>
      </c>
      <c r="B18" s="176">
        <v>1</v>
      </c>
      <c r="C18" s="176">
        <v>5</v>
      </c>
      <c r="D18" s="149">
        <v>2.2999999999999998</v>
      </c>
      <c r="E18" s="149">
        <v>2.6</v>
      </c>
      <c r="F18" s="149">
        <v>2.2999999999999998</v>
      </c>
    </row>
    <row r="19" spans="1:6" ht="47.25">
      <c r="A19" s="175" t="s">
        <v>425</v>
      </c>
      <c r="B19" s="176">
        <v>1</v>
      </c>
      <c r="C19" s="176">
        <v>6</v>
      </c>
      <c r="D19" s="149">
        <v>17190</v>
      </c>
      <c r="E19" s="149">
        <v>17030.900000000001</v>
      </c>
      <c r="F19" s="149">
        <v>18495.099999999999</v>
      </c>
    </row>
    <row r="20" spans="1:6" ht="15.75">
      <c r="A20" s="175" t="s">
        <v>705</v>
      </c>
      <c r="B20" s="176">
        <v>1</v>
      </c>
      <c r="C20" s="176">
        <v>7</v>
      </c>
      <c r="D20" s="149">
        <v>0</v>
      </c>
      <c r="E20" s="149">
        <v>4000</v>
      </c>
      <c r="F20" s="149">
        <v>0</v>
      </c>
    </row>
    <row r="21" spans="1:6" ht="15.75">
      <c r="A21" s="175" t="s">
        <v>712</v>
      </c>
      <c r="B21" s="176">
        <v>1</v>
      </c>
      <c r="C21" s="176">
        <v>11</v>
      </c>
      <c r="D21" s="149">
        <v>300</v>
      </c>
      <c r="E21" s="149">
        <v>300</v>
      </c>
      <c r="F21" s="149">
        <v>300</v>
      </c>
    </row>
    <row r="22" spans="1:6" ht="15.75">
      <c r="A22" s="175" t="s">
        <v>377</v>
      </c>
      <c r="B22" s="176">
        <v>1</v>
      </c>
      <c r="C22" s="176">
        <v>13</v>
      </c>
      <c r="D22" s="149">
        <v>95581.7</v>
      </c>
      <c r="E22" s="149">
        <v>83010.100000000006</v>
      </c>
      <c r="F22" s="149">
        <v>90077.5</v>
      </c>
    </row>
    <row r="23" spans="1:6" s="174" customFormat="1" ht="15.75">
      <c r="A23" s="171" t="s">
        <v>745</v>
      </c>
      <c r="B23" s="172">
        <v>2</v>
      </c>
      <c r="C23" s="172"/>
      <c r="D23" s="143">
        <f>D24</f>
        <v>1043.5</v>
      </c>
      <c r="E23" s="143">
        <f t="shared" ref="E23:F23" si="1">E24</f>
        <v>44</v>
      </c>
      <c r="F23" s="143">
        <f t="shared" si="1"/>
        <v>44</v>
      </c>
    </row>
    <row r="24" spans="1:6" ht="15.75">
      <c r="A24" s="175" t="s">
        <v>717</v>
      </c>
      <c r="B24" s="176">
        <v>2</v>
      </c>
      <c r="C24" s="176">
        <v>4</v>
      </c>
      <c r="D24" s="149">
        <v>1043.5</v>
      </c>
      <c r="E24" s="149">
        <v>44</v>
      </c>
      <c r="F24" s="149">
        <v>44</v>
      </c>
    </row>
    <row r="25" spans="1:6" s="174" customFormat="1" ht="31.5">
      <c r="A25" s="171" t="s">
        <v>748</v>
      </c>
      <c r="B25" s="172">
        <v>3</v>
      </c>
      <c r="C25" s="172"/>
      <c r="D25" s="143">
        <f>D26</f>
        <v>7091.1</v>
      </c>
      <c r="E25" s="143">
        <f t="shared" ref="E25:F25" si="2">E26</f>
        <v>6317.9</v>
      </c>
      <c r="F25" s="143">
        <f t="shared" si="2"/>
        <v>6998.1</v>
      </c>
    </row>
    <row r="26" spans="1:6" ht="31.5">
      <c r="A26" s="175" t="s">
        <v>576</v>
      </c>
      <c r="B26" s="176">
        <v>3</v>
      </c>
      <c r="C26" s="176">
        <v>14</v>
      </c>
      <c r="D26" s="149">
        <v>7091.1</v>
      </c>
      <c r="E26" s="149">
        <v>6317.9</v>
      </c>
      <c r="F26" s="149">
        <v>6998.1</v>
      </c>
    </row>
    <row r="27" spans="1:6" s="174" customFormat="1" ht="15.75">
      <c r="A27" s="171" t="s">
        <v>740</v>
      </c>
      <c r="B27" s="172">
        <v>4</v>
      </c>
      <c r="C27" s="172"/>
      <c r="D27" s="143">
        <f>D28+D29+D30</f>
        <v>2710.2</v>
      </c>
      <c r="E27" s="143">
        <f t="shared" ref="E27" si="3">E28+E29+E30</f>
        <v>2185.3000000000002</v>
      </c>
      <c r="F27" s="143">
        <f>F28+F29+F30</f>
        <v>2210.3000000000002</v>
      </c>
    </row>
    <row r="28" spans="1:6" ht="15.75">
      <c r="A28" s="175" t="s">
        <v>393</v>
      </c>
      <c r="B28" s="176">
        <v>4</v>
      </c>
      <c r="C28" s="176">
        <v>5</v>
      </c>
      <c r="D28" s="149">
        <v>1588.5</v>
      </c>
      <c r="E28" s="149">
        <v>1588.5</v>
      </c>
      <c r="F28" s="149">
        <v>1588.5</v>
      </c>
    </row>
    <row r="29" spans="1:6" ht="15.75">
      <c r="A29" s="175" t="s">
        <v>549</v>
      </c>
      <c r="B29" s="176">
        <v>4</v>
      </c>
      <c r="C29" s="176">
        <v>9</v>
      </c>
      <c r="D29" s="149">
        <v>401.7</v>
      </c>
      <c r="E29" s="149">
        <v>446.8</v>
      </c>
      <c r="F29" s="149">
        <v>471.8</v>
      </c>
    </row>
    <row r="30" spans="1:6" ht="15.75">
      <c r="A30" s="175" t="s">
        <v>416</v>
      </c>
      <c r="B30" s="176">
        <v>4</v>
      </c>
      <c r="C30" s="176">
        <v>12</v>
      </c>
      <c r="D30" s="149">
        <v>720</v>
      </c>
      <c r="E30" s="149">
        <v>150</v>
      </c>
      <c r="F30" s="149">
        <v>150</v>
      </c>
    </row>
    <row r="31" spans="1:6" s="174" customFormat="1" ht="15.75">
      <c r="A31" s="171" t="s">
        <v>741</v>
      </c>
      <c r="B31" s="172">
        <v>5</v>
      </c>
      <c r="C31" s="172"/>
      <c r="D31" s="143">
        <f>D32+D33</f>
        <v>7855.2</v>
      </c>
      <c r="E31" s="143">
        <f t="shared" ref="E31:F31" si="4">E32+E33</f>
        <v>7549.7999999999993</v>
      </c>
      <c r="F31" s="143">
        <f t="shared" si="4"/>
        <v>8211.7999999999993</v>
      </c>
    </row>
    <row r="32" spans="1:6" ht="15.75">
      <c r="A32" s="175" t="s">
        <v>459</v>
      </c>
      <c r="B32" s="176">
        <v>5</v>
      </c>
      <c r="C32" s="176">
        <v>1</v>
      </c>
      <c r="D32" s="149">
        <v>3.9</v>
      </c>
      <c r="E32" s="149">
        <v>3.9</v>
      </c>
      <c r="F32" s="149">
        <v>3.9</v>
      </c>
    </row>
    <row r="33" spans="1:6" ht="31.5">
      <c r="A33" s="175" t="s">
        <v>408</v>
      </c>
      <c r="B33" s="176">
        <v>5</v>
      </c>
      <c r="C33" s="176">
        <v>5</v>
      </c>
      <c r="D33" s="149">
        <v>7851.3</v>
      </c>
      <c r="E33" s="149">
        <v>7545.9</v>
      </c>
      <c r="F33" s="149">
        <v>8207.9</v>
      </c>
    </row>
    <row r="34" spans="1:6" s="174" customFormat="1" ht="15.75">
      <c r="A34" s="171" t="s">
        <v>749</v>
      </c>
      <c r="B34" s="172">
        <v>6</v>
      </c>
      <c r="C34" s="172"/>
      <c r="D34" s="143">
        <f>D35</f>
        <v>0</v>
      </c>
      <c r="E34" s="143">
        <f t="shared" ref="E34" si="5">E35</f>
        <v>0</v>
      </c>
      <c r="F34" s="143">
        <f>F35</f>
        <v>19906.8</v>
      </c>
    </row>
    <row r="35" spans="1:6" ht="15.75">
      <c r="A35" s="175" t="s">
        <v>388</v>
      </c>
      <c r="B35" s="176">
        <v>6</v>
      </c>
      <c r="C35" s="176">
        <v>5</v>
      </c>
      <c r="D35" s="149">
        <v>0</v>
      </c>
      <c r="E35" s="149">
        <v>0</v>
      </c>
      <c r="F35" s="149">
        <v>19906.8</v>
      </c>
    </row>
    <row r="36" spans="1:6" s="174" customFormat="1" ht="15.75">
      <c r="A36" s="171" t="s">
        <v>732</v>
      </c>
      <c r="B36" s="172">
        <v>7</v>
      </c>
      <c r="C36" s="172"/>
      <c r="D36" s="143">
        <f>SUM(D37:D42)</f>
        <v>1123591.2999999998</v>
      </c>
      <c r="E36" s="143">
        <f t="shared" ref="E36" si="6">SUM(E37:E42)</f>
        <v>1028826.1</v>
      </c>
      <c r="F36" s="143">
        <f>F37+F38+F39+F40+F41+F42</f>
        <v>1018404.2</v>
      </c>
    </row>
    <row r="37" spans="1:6" ht="15.75">
      <c r="A37" s="175" t="s">
        <v>236</v>
      </c>
      <c r="B37" s="176">
        <v>7</v>
      </c>
      <c r="C37" s="176">
        <v>1</v>
      </c>
      <c r="D37" s="149">
        <v>309680.8</v>
      </c>
      <c r="E37" s="149">
        <v>263217.90000000002</v>
      </c>
      <c r="F37" s="149">
        <v>261253.6</v>
      </c>
    </row>
    <row r="38" spans="1:6" ht="15.75">
      <c r="A38" s="175" t="s">
        <v>257</v>
      </c>
      <c r="B38" s="176">
        <v>7</v>
      </c>
      <c r="C38" s="176">
        <v>2</v>
      </c>
      <c r="D38" s="149">
        <v>719945.1</v>
      </c>
      <c r="E38" s="149">
        <v>679596.1</v>
      </c>
      <c r="F38" s="149">
        <v>662699</v>
      </c>
    </row>
    <row r="39" spans="1:6" ht="15.75">
      <c r="A39" s="175" t="s">
        <v>295</v>
      </c>
      <c r="B39" s="176">
        <v>7</v>
      </c>
      <c r="C39" s="176">
        <v>3</v>
      </c>
      <c r="D39" s="149">
        <v>73818.5</v>
      </c>
      <c r="E39" s="149">
        <v>64529.2</v>
      </c>
      <c r="F39" s="149">
        <v>71219.5</v>
      </c>
    </row>
    <row r="40" spans="1:6" ht="31.5">
      <c r="A40" s="175" t="s">
        <v>241</v>
      </c>
      <c r="B40" s="176">
        <v>7</v>
      </c>
      <c r="C40" s="176">
        <v>5</v>
      </c>
      <c r="D40" s="149">
        <v>412.5</v>
      </c>
      <c r="E40" s="149">
        <v>354</v>
      </c>
      <c r="F40" s="149">
        <v>328</v>
      </c>
    </row>
    <row r="41" spans="1:6" ht="15.75">
      <c r="A41" s="175" t="s">
        <v>586</v>
      </c>
      <c r="B41" s="176">
        <v>7</v>
      </c>
      <c r="C41" s="176">
        <v>7</v>
      </c>
      <c r="D41" s="149">
        <v>250</v>
      </c>
      <c r="E41" s="149">
        <v>250</v>
      </c>
      <c r="F41" s="149">
        <v>250</v>
      </c>
    </row>
    <row r="42" spans="1:6" ht="15.75">
      <c r="A42" s="175" t="s">
        <v>307</v>
      </c>
      <c r="B42" s="176">
        <v>7</v>
      </c>
      <c r="C42" s="176">
        <v>9</v>
      </c>
      <c r="D42" s="149">
        <v>19484.400000000001</v>
      </c>
      <c r="E42" s="149">
        <v>20878.900000000001</v>
      </c>
      <c r="F42" s="149">
        <v>22654.1</v>
      </c>
    </row>
    <row r="43" spans="1:6" s="174" customFormat="1" ht="15.75">
      <c r="A43" s="171" t="s">
        <v>733</v>
      </c>
      <c r="B43" s="172">
        <v>8</v>
      </c>
      <c r="C43" s="172"/>
      <c r="D43" s="143">
        <f>D44+D45</f>
        <v>106873.5</v>
      </c>
      <c r="E43" s="143">
        <f t="shared" ref="E43" si="7">E44+E45</f>
        <v>106422.39999999999</v>
      </c>
      <c r="F43" s="143">
        <f>F44+F45</f>
        <v>47205.1</v>
      </c>
    </row>
    <row r="44" spans="1:6" ht="15.75">
      <c r="A44" s="175" t="s">
        <v>331</v>
      </c>
      <c r="B44" s="176">
        <v>8</v>
      </c>
      <c r="C44" s="176">
        <v>1</v>
      </c>
      <c r="D44" s="149">
        <v>104940.7</v>
      </c>
      <c r="E44" s="149">
        <v>104554.4</v>
      </c>
      <c r="F44" s="149">
        <v>45119</v>
      </c>
    </row>
    <row r="45" spans="1:6" ht="15.75">
      <c r="A45" s="175" t="s">
        <v>361</v>
      </c>
      <c r="B45" s="176">
        <v>8</v>
      </c>
      <c r="C45" s="176">
        <v>4</v>
      </c>
      <c r="D45" s="149">
        <v>1932.8</v>
      </c>
      <c r="E45" s="149">
        <v>1868</v>
      </c>
      <c r="F45" s="149">
        <v>2086.1</v>
      </c>
    </row>
    <row r="46" spans="1:6" s="174" customFormat="1" ht="15.75">
      <c r="A46" s="171" t="s">
        <v>735</v>
      </c>
      <c r="B46" s="172">
        <v>10</v>
      </c>
      <c r="C46" s="172"/>
      <c r="D46" s="143">
        <f>SUM(D47:D50)</f>
        <v>24571.1</v>
      </c>
      <c r="E46" s="143">
        <f t="shared" ref="E46" si="8">SUM(E47:E50)</f>
        <v>24879.300000000003</v>
      </c>
      <c r="F46" s="143">
        <f>SUM(F47:F50)</f>
        <v>25199.800000000003</v>
      </c>
    </row>
    <row r="47" spans="1:6" ht="15.75">
      <c r="A47" s="175" t="s">
        <v>499</v>
      </c>
      <c r="B47" s="176">
        <v>10</v>
      </c>
      <c r="C47" s="176">
        <v>1</v>
      </c>
      <c r="D47" s="149">
        <v>7729.5</v>
      </c>
      <c r="E47" s="149">
        <v>8038.7</v>
      </c>
      <c r="F47" s="149">
        <v>8360.2000000000007</v>
      </c>
    </row>
    <row r="48" spans="1:6" ht="15.75">
      <c r="A48" s="175" t="s">
        <v>616</v>
      </c>
      <c r="B48" s="176">
        <v>10</v>
      </c>
      <c r="C48" s="176">
        <v>3</v>
      </c>
      <c r="D48" s="149">
        <v>528</v>
      </c>
      <c r="E48" s="149">
        <v>527</v>
      </c>
      <c r="F48" s="149">
        <v>526</v>
      </c>
    </row>
    <row r="49" spans="1:6" ht="15.75">
      <c r="A49" s="175" t="s">
        <v>275</v>
      </c>
      <c r="B49" s="176">
        <v>10</v>
      </c>
      <c r="C49" s="176">
        <v>4</v>
      </c>
      <c r="D49" s="149">
        <v>16113.6</v>
      </c>
      <c r="E49" s="149">
        <v>16113.6</v>
      </c>
      <c r="F49" s="149">
        <v>16113.6</v>
      </c>
    </row>
    <row r="50" spans="1:6" ht="15.75">
      <c r="A50" s="175" t="s">
        <v>661</v>
      </c>
      <c r="B50" s="176">
        <v>10</v>
      </c>
      <c r="C50" s="176">
        <v>6</v>
      </c>
      <c r="D50" s="149">
        <v>200</v>
      </c>
      <c r="E50" s="149">
        <v>200</v>
      </c>
      <c r="F50" s="149">
        <v>200</v>
      </c>
    </row>
    <row r="51" spans="1:6" s="174" customFormat="1" ht="15.75">
      <c r="A51" s="171" t="s">
        <v>746</v>
      </c>
      <c r="B51" s="172">
        <v>11</v>
      </c>
      <c r="C51" s="172"/>
      <c r="D51" s="143">
        <f>D52</f>
        <v>7919.6</v>
      </c>
      <c r="E51" s="143">
        <f t="shared" ref="E51" si="9">E52</f>
        <v>7919.6</v>
      </c>
      <c r="F51" s="143">
        <f>F52</f>
        <v>600</v>
      </c>
    </row>
    <row r="52" spans="1:6" ht="15.75">
      <c r="A52" s="175" t="s">
        <v>595</v>
      </c>
      <c r="B52" s="176">
        <v>11</v>
      </c>
      <c r="C52" s="176">
        <v>1</v>
      </c>
      <c r="D52" s="149">
        <v>7919.6</v>
      </c>
      <c r="E52" s="149">
        <v>7919.6</v>
      </c>
      <c r="F52" s="149">
        <v>600</v>
      </c>
    </row>
    <row r="53" spans="1:6" s="174" customFormat="1" ht="15.75">
      <c r="A53" s="171" t="s">
        <v>742</v>
      </c>
      <c r="B53" s="172">
        <v>12</v>
      </c>
      <c r="C53" s="172"/>
      <c r="D53" s="143">
        <f>D54</f>
        <v>3750</v>
      </c>
      <c r="E53" s="143">
        <f t="shared" ref="E53" si="10">E54</f>
        <v>3750</v>
      </c>
      <c r="F53" s="143">
        <f>F54</f>
        <v>3750</v>
      </c>
    </row>
    <row r="54" spans="1:6" ht="15.75">
      <c r="A54" s="175" t="s">
        <v>475</v>
      </c>
      <c r="B54" s="176">
        <v>12</v>
      </c>
      <c r="C54" s="176">
        <v>2</v>
      </c>
      <c r="D54" s="149">
        <v>3750</v>
      </c>
      <c r="E54" s="149">
        <v>3750</v>
      </c>
      <c r="F54" s="149">
        <v>3750</v>
      </c>
    </row>
    <row r="55" spans="1:6" s="174" customFormat="1" ht="47.25">
      <c r="A55" s="171" t="s">
        <v>738</v>
      </c>
      <c r="B55" s="172">
        <v>14</v>
      </c>
      <c r="C55" s="172"/>
      <c r="D55" s="143">
        <f>D56+D57</f>
        <v>150983.70000000001</v>
      </c>
      <c r="E55" s="143">
        <f t="shared" ref="E55" si="11">E56+E57</f>
        <v>125711.1</v>
      </c>
      <c r="F55" s="143">
        <f>F56+F57</f>
        <v>126984.9</v>
      </c>
    </row>
    <row r="56" spans="1:6" ht="47.25">
      <c r="A56" s="175" t="s">
        <v>438</v>
      </c>
      <c r="B56" s="176">
        <v>14</v>
      </c>
      <c r="C56" s="176">
        <v>1</v>
      </c>
      <c r="D56" s="149">
        <v>141983.70000000001</v>
      </c>
      <c r="E56" s="149">
        <v>116711.1</v>
      </c>
      <c r="F56" s="149">
        <v>117984.9</v>
      </c>
    </row>
    <row r="57" spans="1:6" ht="15.75">
      <c r="A57" s="175" t="s">
        <v>441</v>
      </c>
      <c r="B57" s="176">
        <v>14</v>
      </c>
      <c r="C57" s="176">
        <v>3</v>
      </c>
      <c r="D57" s="149">
        <v>9000</v>
      </c>
      <c r="E57" s="149">
        <v>9000</v>
      </c>
      <c r="F57" s="149">
        <v>9000</v>
      </c>
    </row>
    <row r="58" spans="1:6" s="174" customFormat="1" ht="15.75">
      <c r="A58" s="207" t="s">
        <v>726</v>
      </c>
      <c r="B58" s="208"/>
      <c r="C58" s="209"/>
      <c r="D58" s="143">
        <f>D14+D23+D25+D27+D31+D36+D43+D46+D51+D53+D55</f>
        <v>1605507.4</v>
      </c>
      <c r="E58" s="143">
        <f t="shared" ref="E58" si="12">E14+E23+E25+E27+E31+E36+E43+E46+E51+E53+E55</f>
        <v>1472902.6</v>
      </c>
      <c r="F58" s="143">
        <f>F14+F23+F25+F27+F31+F36+F43+F46+F51+F53+F55+F34</f>
        <v>1428472.7</v>
      </c>
    </row>
    <row r="60" spans="1:6" ht="15.75">
      <c r="A60" s="177" t="s">
        <v>134</v>
      </c>
      <c r="B60" s="178"/>
      <c r="C60" s="167"/>
      <c r="D60" s="167"/>
      <c r="E60" s="202" t="s">
        <v>0</v>
      </c>
      <c r="F60" s="202"/>
    </row>
  </sheetData>
  <autoFilter ref="A13:J58"/>
  <mergeCells count="6">
    <mergeCell ref="E60:F60"/>
    <mergeCell ref="A8:F8"/>
    <mergeCell ref="A11:A12"/>
    <mergeCell ref="B11:C11"/>
    <mergeCell ref="D11:F11"/>
    <mergeCell ref="A58:C58"/>
  </mergeCells>
  <pageMargins left="0.78740157480314965" right="0.39370078740157483" top="0.78740157480314965" bottom="0.59055118110236227" header="0.31496062992125984" footer="0.31496062992125984"/>
  <pageSetup paperSize="9" scale="7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workbookViewId="0">
      <selection activeCell="F26" sqref="F26"/>
    </sheetView>
  </sheetViews>
  <sheetFormatPr defaultColWidth="9.140625" defaultRowHeight="15"/>
  <cols>
    <col min="1" max="1" width="10.42578125" style="46" customWidth="1"/>
    <col min="2" max="2" width="34.42578125" style="46" customWidth="1"/>
    <col min="3" max="3" width="17.28515625" style="46" customWidth="1"/>
    <col min="4" max="4" width="17" style="48" customWidth="1"/>
    <col min="5" max="5" width="15.7109375" style="48" customWidth="1"/>
    <col min="6" max="256" width="9.140625" style="46"/>
    <col min="257" max="257" width="10.42578125" style="46" customWidth="1"/>
    <col min="258" max="258" width="34.42578125" style="46" customWidth="1"/>
    <col min="259" max="259" width="17.28515625" style="46" customWidth="1"/>
    <col min="260" max="260" width="17" style="46" customWidth="1"/>
    <col min="261" max="261" width="15.7109375" style="46" customWidth="1"/>
    <col min="262" max="512" width="9.140625" style="46"/>
    <col min="513" max="513" width="10.42578125" style="46" customWidth="1"/>
    <col min="514" max="514" width="34.42578125" style="46" customWidth="1"/>
    <col min="515" max="515" width="17.28515625" style="46" customWidth="1"/>
    <col min="516" max="516" width="17" style="46" customWidth="1"/>
    <col min="517" max="517" width="15.7109375" style="46" customWidth="1"/>
    <col min="518" max="768" width="9.140625" style="46"/>
    <col min="769" max="769" width="10.42578125" style="46" customWidth="1"/>
    <col min="770" max="770" width="34.42578125" style="46" customWidth="1"/>
    <col min="771" max="771" width="17.28515625" style="46" customWidth="1"/>
    <col min="772" max="772" width="17" style="46" customWidth="1"/>
    <col min="773" max="773" width="15.7109375" style="46" customWidth="1"/>
    <col min="774" max="1024" width="9.140625" style="46"/>
    <col min="1025" max="1025" width="10.42578125" style="46" customWidth="1"/>
    <col min="1026" max="1026" width="34.42578125" style="46" customWidth="1"/>
    <col min="1027" max="1027" width="17.28515625" style="46" customWidth="1"/>
    <col min="1028" max="1028" width="17" style="46" customWidth="1"/>
    <col min="1029" max="1029" width="15.7109375" style="46" customWidth="1"/>
    <col min="1030" max="1280" width="9.140625" style="46"/>
    <col min="1281" max="1281" width="10.42578125" style="46" customWidth="1"/>
    <col min="1282" max="1282" width="34.42578125" style="46" customWidth="1"/>
    <col min="1283" max="1283" width="17.28515625" style="46" customWidth="1"/>
    <col min="1284" max="1284" width="17" style="46" customWidth="1"/>
    <col min="1285" max="1285" width="15.7109375" style="46" customWidth="1"/>
    <col min="1286" max="1536" width="9.140625" style="46"/>
    <col min="1537" max="1537" width="10.42578125" style="46" customWidth="1"/>
    <col min="1538" max="1538" width="34.42578125" style="46" customWidth="1"/>
    <col min="1539" max="1539" width="17.28515625" style="46" customWidth="1"/>
    <col min="1540" max="1540" width="17" style="46" customWidth="1"/>
    <col min="1541" max="1541" width="15.7109375" style="46" customWidth="1"/>
    <col min="1542" max="1792" width="9.140625" style="46"/>
    <col min="1793" max="1793" width="10.42578125" style="46" customWidth="1"/>
    <col min="1794" max="1794" width="34.42578125" style="46" customWidth="1"/>
    <col min="1795" max="1795" width="17.28515625" style="46" customWidth="1"/>
    <col min="1796" max="1796" width="17" style="46" customWidth="1"/>
    <col min="1797" max="1797" width="15.7109375" style="46" customWidth="1"/>
    <col min="1798" max="2048" width="9.140625" style="46"/>
    <col min="2049" max="2049" width="10.42578125" style="46" customWidth="1"/>
    <col min="2050" max="2050" width="34.42578125" style="46" customWidth="1"/>
    <col min="2051" max="2051" width="17.28515625" style="46" customWidth="1"/>
    <col min="2052" max="2052" width="17" style="46" customWidth="1"/>
    <col min="2053" max="2053" width="15.7109375" style="46" customWidth="1"/>
    <col min="2054" max="2304" width="9.140625" style="46"/>
    <col min="2305" max="2305" width="10.42578125" style="46" customWidth="1"/>
    <col min="2306" max="2306" width="34.42578125" style="46" customWidth="1"/>
    <col min="2307" max="2307" width="17.28515625" style="46" customWidth="1"/>
    <col min="2308" max="2308" width="17" style="46" customWidth="1"/>
    <col min="2309" max="2309" width="15.7109375" style="46" customWidth="1"/>
    <col min="2310" max="2560" width="9.140625" style="46"/>
    <col min="2561" max="2561" width="10.42578125" style="46" customWidth="1"/>
    <col min="2562" max="2562" width="34.42578125" style="46" customWidth="1"/>
    <col min="2563" max="2563" width="17.28515625" style="46" customWidth="1"/>
    <col min="2564" max="2564" width="17" style="46" customWidth="1"/>
    <col min="2565" max="2565" width="15.7109375" style="46" customWidth="1"/>
    <col min="2566" max="2816" width="9.140625" style="46"/>
    <col min="2817" max="2817" width="10.42578125" style="46" customWidth="1"/>
    <col min="2818" max="2818" width="34.42578125" style="46" customWidth="1"/>
    <col min="2819" max="2819" width="17.28515625" style="46" customWidth="1"/>
    <col min="2820" max="2820" width="17" style="46" customWidth="1"/>
    <col min="2821" max="2821" width="15.7109375" style="46" customWidth="1"/>
    <col min="2822" max="3072" width="9.140625" style="46"/>
    <col min="3073" max="3073" width="10.42578125" style="46" customWidth="1"/>
    <col min="3074" max="3074" width="34.42578125" style="46" customWidth="1"/>
    <col min="3075" max="3075" width="17.28515625" style="46" customWidth="1"/>
    <col min="3076" max="3076" width="17" style="46" customWidth="1"/>
    <col min="3077" max="3077" width="15.7109375" style="46" customWidth="1"/>
    <col min="3078" max="3328" width="9.140625" style="46"/>
    <col min="3329" max="3329" width="10.42578125" style="46" customWidth="1"/>
    <col min="3330" max="3330" width="34.42578125" style="46" customWidth="1"/>
    <col min="3331" max="3331" width="17.28515625" style="46" customWidth="1"/>
    <col min="3332" max="3332" width="17" style="46" customWidth="1"/>
    <col min="3333" max="3333" width="15.7109375" style="46" customWidth="1"/>
    <col min="3334" max="3584" width="9.140625" style="46"/>
    <col min="3585" max="3585" width="10.42578125" style="46" customWidth="1"/>
    <col min="3586" max="3586" width="34.42578125" style="46" customWidth="1"/>
    <col min="3587" max="3587" width="17.28515625" style="46" customWidth="1"/>
    <col min="3588" max="3588" width="17" style="46" customWidth="1"/>
    <col min="3589" max="3589" width="15.7109375" style="46" customWidth="1"/>
    <col min="3590" max="3840" width="9.140625" style="46"/>
    <col min="3841" max="3841" width="10.42578125" style="46" customWidth="1"/>
    <col min="3842" max="3842" width="34.42578125" style="46" customWidth="1"/>
    <col min="3843" max="3843" width="17.28515625" style="46" customWidth="1"/>
    <col min="3844" max="3844" width="17" style="46" customWidth="1"/>
    <col min="3845" max="3845" width="15.7109375" style="46" customWidth="1"/>
    <col min="3846" max="4096" width="9.140625" style="46"/>
    <col min="4097" max="4097" width="10.42578125" style="46" customWidth="1"/>
    <col min="4098" max="4098" width="34.42578125" style="46" customWidth="1"/>
    <col min="4099" max="4099" width="17.28515625" style="46" customWidth="1"/>
    <col min="4100" max="4100" width="17" style="46" customWidth="1"/>
    <col min="4101" max="4101" width="15.7109375" style="46" customWidth="1"/>
    <col min="4102" max="4352" width="9.140625" style="46"/>
    <col min="4353" max="4353" width="10.42578125" style="46" customWidth="1"/>
    <col min="4354" max="4354" width="34.42578125" style="46" customWidth="1"/>
    <col min="4355" max="4355" width="17.28515625" style="46" customWidth="1"/>
    <col min="4356" max="4356" width="17" style="46" customWidth="1"/>
    <col min="4357" max="4357" width="15.7109375" style="46" customWidth="1"/>
    <col min="4358" max="4608" width="9.140625" style="46"/>
    <col min="4609" max="4609" width="10.42578125" style="46" customWidth="1"/>
    <col min="4610" max="4610" width="34.42578125" style="46" customWidth="1"/>
    <col min="4611" max="4611" width="17.28515625" style="46" customWidth="1"/>
    <col min="4612" max="4612" width="17" style="46" customWidth="1"/>
    <col min="4613" max="4613" width="15.7109375" style="46" customWidth="1"/>
    <col min="4614" max="4864" width="9.140625" style="46"/>
    <col min="4865" max="4865" width="10.42578125" style="46" customWidth="1"/>
    <col min="4866" max="4866" width="34.42578125" style="46" customWidth="1"/>
    <col min="4867" max="4867" width="17.28515625" style="46" customWidth="1"/>
    <col min="4868" max="4868" width="17" style="46" customWidth="1"/>
    <col min="4869" max="4869" width="15.7109375" style="46" customWidth="1"/>
    <col min="4870" max="5120" width="9.140625" style="46"/>
    <col min="5121" max="5121" width="10.42578125" style="46" customWidth="1"/>
    <col min="5122" max="5122" width="34.42578125" style="46" customWidth="1"/>
    <col min="5123" max="5123" width="17.28515625" style="46" customWidth="1"/>
    <col min="5124" max="5124" width="17" style="46" customWidth="1"/>
    <col min="5125" max="5125" width="15.7109375" style="46" customWidth="1"/>
    <col min="5126" max="5376" width="9.140625" style="46"/>
    <col min="5377" max="5377" width="10.42578125" style="46" customWidth="1"/>
    <col min="5378" max="5378" width="34.42578125" style="46" customWidth="1"/>
    <col min="5379" max="5379" width="17.28515625" style="46" customWidth="1"/>
    <col min="5380" max="5380" width="17" style="46" customWidth="1"/>
    <col min="5381" max="5381" width="15.7109375" style="46" customWidth="1"/>
    <col min="5382" max="5632" width="9.140625" style="46"/>
    <col min="5633" max="5633" width="10.42578125" style="46" customWidth="1"/>
    <col min="5634" max="5634" width="34.42578125" style="46" customWidth="1"/>
    <col min="5635" max="5635" width="17.28515625" style="46" customWidth="1"/>
    <col min="5636" max="5636" width="17" style="46" customWidth="1"/>
    <col min="5637" max="5637" width="15.7109375" style="46" customWidth="1"/>
    <col min="5638" max="5888" width="9.140625" style="46"/>
    <col min="5889" max="5889" width="10.42578125" style="46" customWidth="1"/>
    <col min="5890" max="5890" width="34.42578125" style="46" customWidth="1"/>
    <col min="5891" max="5891" width="17.28515625" style="46" customWidth="1"/>
    <col min="5892" max="5892" width="17" style="46" customWidth="1"/>
    <col min="5893" max="5893" width="15.7109375" style="46" customWidth="1"/>
    <col min="5894" max="6144" width="9.140625" style="46"/>
    <col min="6145" max="6145" width="10.42578125" style="46" customWidth="1"/>
    <col min="6146" max="6146" width="34.42578125" style="46" customWidth="1"/>
    <col min="6147" max="6147" width="17.28515625" style="46" customWidth="1"/>
    <col min="6148" max="6148" width="17" style="46" customWidth="1"/>
    <col min="6149" max="6149" width="15.7109375" style="46" customWidth="1"/>
    <col min="6150" max="6400" width="9.140625" style="46"/>
    <col min="6401" max="6401" width="10.42578125" style="46" customWidth="1"/>
    <col min="6402" max="6402" width="34.42578125" style="46" customWidth="1"/>
    <col min="6403" max="6403" width="17.28515625" style="46" customWidth="1"/>
    <col min="6404" max="6404" width="17" style="46" customWidth="1"/>
    <col min="6405" max="6405" width="15.7109375" style="46" customWidth="1"/>
    <col min="6406" max="6656" width="9.140625" style="46"/>
    <col min="6657" max="6657" width="10.42578125" style="46" customWidth="1"/>
    <col min="6658" max="6658" width="34.42578125" style="46" customWidth="1"/>
    <col min="6659" max="6659" width="17.28515625" style="46" customWidth="1"/>
    <col min="6660" max="6660" width="17" style="46" customWidth="1"/>
    <col min="6661" max="6661" width="15.7109375" style="46" customWidth="1"/>
    <col min="6662" max="6912" width="9.140625" style="46"/>
    <col min="6913" max="6913" width="10.42578125" style="46" customWidth="1"/>
    <col min="6914" max="6914" width="34.42578125" style="46" customWidth="1"/>
    <col min="6915" max="6915" width="17.28515625" style="46" customWidth="1"/>
    <col min="6916" max="6916" width="17" style="46" customWidth="1"/>
    <col min="6917" max="6917" width="15.7109375" style="46" customWidth="1"/>
    <col min="6918" max="7168" width="9.140625" style="46"/>
    <col min="7169" max="7169" width="10.42578125" style="46" customWidth="1"/>
    <col min="7170" max="7170" width="34.42578125" style="46" customWidth="1"/>
    <col min="7171" max="7171" width="17.28515625" style="46" customWidth="1"/>
    <col min="7172" max="7172" width="17" style="46" customWidth="1"/>
    <col min="7173" max="7173" width="15.7109375" style="46" customWidth="1"/>
    <col min="7174" max="7424" width="9.140625" style="46"/>
    <col min="7425" max="7425" width="10.42578125" style="46" customWidth="1"/>
    <col min="7426" max="7426" width="34.42578125" style="46" customWidth="1"/>
    <col min="7427" max="7427" width="17.28515625" style="46" customWidth="1"/>
    <col min="7428" max="7428" width="17" style="46" customWidth="1"/>
    <col min="7429" max="7429" width="15.7109375" style="46" customWidth="1"/>
    <col min="7430" max="7680" width="9.140625" style="46"/>
    <col min="7681" max="7681" width="10.42578125" style="46" customWidth="1"/>
    <col min="7682" max="7682" width="34.42578125" style="46" customWidth="1"/>
    <col min="7683" max="7683" width="17.28515625" style="46" customWidth="1"/>
    <col min="7684" max="7684" width="17" style="46" customWidth="1"/>
    <col min="7685" max="7685" width="15.7109375" style="46" customWidth="1"/>
    <col min="7686" max="7936" width="9.140625" style="46"/>
    <col min="7937" max="7937" width="10.42578125" style="46" customWidth="1"/>
    <col min="7938" max="7938" width="34.42578125" style="46" customWidth="1"/>
    <col min="7939" max="7939" width="17.28515625" style="46" customWidth="1"/>
    <col min="7940" max="7940" width="17" style="46" customWidth="1"/>
    <col min="7941" max="7941" width="15.7109375" style="46" customWidth="1"/>
    <col min="7942" max="8192" width="9.140625" style="46"/>
    <col min="8193" max="8193" width="10.42578125" style="46" customWidth="1"/>
    <col min="8194" max="8194" width="34.42578125" style="46" customWidth="1"/>
    <col min="8195" max="8195" width="17.28515625" style="46" customWidth="1"/>
    <col min="8196" max="8196" width="17" style="46" customWidth="1"/>
    <col min="8197" max="8197" width="15.7109375" style="46" customWidth="1"/>
    <col min="8198" max="8448" width="9.140625" style="46"/>
    <col min="8449" max="8449" width="10.42578125" style="46" customWidth="1"/>
    <col min="8450" max="8450" width="34.42578125" style="46" customWidth="1"/>
    <col min="8451" max="8451" width="17.28515625" style="46" customWidth="1"/>
    <col min="8452" max="8452" width="17" style="46" customWidth="1"/>
    <col min="8453" max="8453" width="15.7109375" style="46" customWidth="1"/>
    <col min="8454" max="8704" width="9.140625" style="46"/>
    <col min="8705" max="8705" width="10.42578125" style="46" customWidth="1"/>
    <col min="8706" max="8706" width="34.42578125" style="46" customWidth="1"/>
    <col min="8707" max="8707" width="17.28515625" style="46" customWidth="1"/>
    <col min="8708" max="8708" width="17" style="46" customWidth="1"/>
    <col min="8709" max="8709" width="15.7109375" style="46" customWidth="1"/>
    <col min="8710" max="8960" width="9.140625" style="46"/>
    <col min="8961" max="8961" width="10.42578125" style="46" customWidth="1"/>
    <col min="8962" max="8962" width="34.42578125" style="46" customWidth="1"/>
    <col min="8963" max="8963" width="17.28515625" style="46" customWidth="1"/>
    <col min="8964" max="8964" width="17" style="46" customWidth="1"/>
    <col min="8965" max="8965" width="15.7109375" style="46" customWidth="1"/>
    <col min="8966" max="9216" width="9.140625" style="46"/>
    <col min="9217" max="9217" width="10.42578125" style="46" customWidth="1"/>
    <col min="9218" max="9218" width="34.42578125" style="46" customWidth="1"/>
    <col min="9219" max="9219" width="17.28515625" style="46" customWidth="1"/>
    <col min="9220" max="9220" width="17" style="46" customWidth="1"/>
    <col min="9221" max="9221" width="15.7109375" style="46" customWidth="1"/>
    <col min="9222" max="9472" width="9.140625" style="46"/>
    <col min="9473" max="9473" width="10.42578125" style="46" customWidth="1"/>
    <col min="9474" max="9474" width="34.42578125" style="46" customWidth="1"/>
    <col min="9475" max="9475" width="17.28515625" style="46" customWidth="1"/>
    <col min="9476" max="9476" width="17" style="46" customWidth="1"/>
    <col min="9477" max="9477" width="15.7109375" style="46" customWidth="1"/>
    <col min="9478" max="9728" width="9.140625" style="46"/>
    <col min="9729" max="9729" width="10.42578125" style="46" customWidth="1"/>
    <col min="9730" max="9730" width="34.42578125" style="46" customWidth="1"/>
    <col min="9731" max="9731" width="17.28515625" style="46" customWidth="1"/>
    <col min="9732" max="9732" width="17" style="46" customWidth="1"/>
    <col min="9733" max="9733" width="15.7109375" style="46" customWidth="1"/>
    <col min="9734" max="9984" width="9.140625" style="46"/>
    <col min="9985" max="9985" width="10.42578125" style="46" customWidth="1"/>
    <col min="9986" max="9986" width="34.42578125" style="46" customWidth="1"/>
    <col min="9987" max="9987" width="17.28515625" style="46" customWidth="1"/>
    <col min="9988" max="9988" width="17" style="46" customWidth="1"/>
    <col min="9989" max="9989" width="15.7109375" style="46" customWidth="1"/>
    <col min="9990" max="10240" width="9.140625" style="46"/>
    <col min="10241" max="10241" width="10.42578125" style="46" customWidth="1"/>
    <col min="10242" max="10242" width="34.42578125" style="46" customWidth="1"/>
    <col min="10243" max="10243" width="17.28515625" style="46" customWidth="1"/>
    <col min="10244" max="10244" width="17" style="46" customWidth="1"/>
    <col min="10245" max="10245" width="15.7109375" style="46" customWidth="1"/>
    <col min="10246" max="10496" width="9.140625" style="46"/>
    <col min="10497" max="10497" width="10.42578125" style="46" customWidth="1"/>
    <col min="10498" max="10498" width="34.42578125" style="46" customWidth="1"/>
    <col min="10499" max="10499" width="17.28515625" style="46" customWidth="1"/>
    <col min="10500" max="10500" width="17" style="46" customWidth="1"/>
    <col min="10501" max="10501" width="15.7109375" style="46" customWidth="1"/>
    <col min="10502" max="10752" width="9.140625" style="46"/>
    <col min="10753" max="10753" width="10.42578125" style="46" customWidth="1"/>
    <col min="10754" max="10754" width="34.42578125" style="46" customWidth="1"/>
    <col min="10755" max="10755" width="17.28515625" style="46" customWidth="1"/>
    <col min="10756" max="10756" width="17" style="46" customWidth="1"/>
    <col min="10757" max="10757" width="15.7109375" style="46" customWidth="1"/>
    <col min="10758" max="11008" width="9.140625" style="46"/>
    <col min="11009" max="11009" width="10.42578125" style="46" customWidth="1"/>
    <col min="11010" max="11010" width="34.42578125" style="46" customWidth="1"/>
    <col min="11011" max="11011" width="17.28515625" style="46" customWidth="1"/>
    <col min="11012" max="11012" width="17" style="46" customWidth="1"/>
    <col min="11013" max="11013" width="15.7109375" style="46" customWidth="1"/>
    <col min="11014" max="11264" width="9.140625" style="46"/>
    <col min="11265" max="11265" width="10.42578125" style="46" customWidth="1"/>
    <col min="11266" max="11266" width="34.42578125" style="46" customWidth="1"/>
    <col min="11267" max="11267" width="17.28515625" style="46" customWidth="1"/>
    <col min="11268" max="11268" width="17" style="46" customWidth="1"/>
    <col min="11269" max="11269" width="15.7109375" style="46" customWidth="1"/>
    <col min="11270" max="11520" width="9.140625" style="46"/>
    <col min="11521" max="11521" width="10.42578125" style="46" customWidth="1"/>
    <col min="11522" max="11522" width="34.42578125" style="46" customWidth="1"/>
    <col min="11523" max="11523" width="17.28515625" style="46" customWidth="1"/>
    <col min="11524" max="11524" width="17" style="46" customWidth="1"/>
    <col min="11525" max="11525" width="15.7109375" style="46" customWidth="1"/>
    <col min="11526" max="11776" width="9.140625" style="46"/>
    <col min="11777" max="11777" width="10.42578125" style="46" customWidth="1"/>
    <col min="11778" max="11778" width="34.42578125" style="46" customWidth="1"/>
    <col min="11779" max="11779" width="17.28515625" style="46" customWidth="1"/>
    <col min="11780" max="11780" width="17" style="46" customWidth="1"/>
    <col min="11781" max="11781" width="15.7109375" style="46" customWidth="1"/>
    <col min="11782" max="12032" width="9.140625" style="46"/>
    <col min="12033" max="12033" width="10.42578125" style="46" customWidth="1"/>
    <col min="12034" max="12034" width="34.42578125" style="46" customWidth="1"/>
    <col min="12035" max="12035" width="17.28515625" style="46" customWidth="1"/>
    <col min="12036" max="12036" width="17" style="46" customWidth="1"/>
    <col min="12037" max="12037" width="15.7109375" style="46" customWidth="1"/>
    <col min="12038" max="12288" width="9.140625" style="46"/>
    <col min="12289" max="12289" width="10.42578125" style="46" customWidth="1"/>
    <col min="12290" max="12290" width="34.42578125" style="46" customWidth="1"/>
    <col min="12291" max="12291" width="17.28515625" style="46" customWidth="1"/>
    <col min="12292" max="12292" width="17" style="46" customWidth="1"/>
    <col min="12293" max="12293" width="15.7109375" style="46" customWidth="1"/>
    <col min="12294" max="12544" width="9.140625" style="46"/>
    <col min="12545" max="12545" width="10.42578125" style="46" customWidth="1"/>
    <col min="12546" max="12546" width="34.42578125" style="46" customWidth="1"/>
    <col min="12547" max="12547" width="17.28515625" style="46" customWidth="1"/>
    <col min="12548" max="12548" width="17" style="46" customWidth="1"/>
    <col min="12549" max="12549" width="15.7109375" style="46" customWidth="1"/>
    <col min="12550" max="12800" width="9.140625" style="46"/>
    <col min="12801" max="12801" width="10.42578125" style="46" customWidth="1"/>
    <col min="12802" max="12802" width="34.42578125" style="46" customWidth="1"/>
    <col min="12803" max="12803" width="17.28515625" style="46" customWidth="1"/>
    <col min="12804" max="12804" width="17" style="46" customWidth="1"/>
    <col min="12805" max="12805" width="15.7109375" style="46" customWidth="1"/>
    <col min="12806" max="13056" width="9.140625" style="46"/>
    <col min="13057" max="13057" width="10.42578125" style="46" customWidth="1"/>
    <col min="13058" max="13058" width="34.42578125" style="46" customWidth="1"/>
    <col min="13059" max="13059" width="17.28515625" style="46" customWidth="1"/>
    <col min="13060" max="13060" width="17" style="46" customWidth="1"/>
    <col min="13061" max="13061" width="15.7109375" style="46" customWidth="1"/>
    <col min="13062" max="13312" width="9.140625" style="46"/>
    <col min="13313" max="13313" width="10.42578125" style="46" customWidth="1"/>
    <col min="13314" max="13314" width="34.42578125" style="46" customWidth="1"/>
    <col min="13315" max="13315" width="17.28515625" style="46" customWidth="1"/>
    <col min="13316" max="13316" width="17" style="46" customWidth="1"/>
    <col min="13317" max="13317" width="15.7109375" style="46" customWidth="1"/>
    <col min="13318" max="13568" width="9.140625" style="46"/>
    <col min="13569" max="13569" width="10.42578125" style="46" customWidth="1"/>
    <col min="13570" max="13570" width="34.42578125" style="46" customWidth="1"/>
    <col min="13571" max="13571" width="17.28515625" style="46" customWidth="1"/>
    <col min="13572" max="13572" width="17" style="46" customWidth="1"/>
    <col min="13573" max="13573" width="15.7109375" style="46" customWidth="1"/>
    <col min="13574" max="13824" width="9.140625" style="46"/>
    <col min="13825" max="13825" width="10.42578125" style="46" customWidth="1"/>
    <col min="13826" max="13826" width="34.42578125" style="46" customWidth="1"/>
    <col min="13827" max="13827" width="17.28515625" style="46" customWidth="1"/>
    <col min="13828" max="13828" width="17" style="46" customWidth="1"/>
    <col min="13829" max="13829" width="15.7109375" style="46" customWidth="1"/>
    <col min="13830" max="14080" width="9.140625" style="46"/>
    <col min="14081" max="14081" width="10.42578125" style="46" customWidth="1"/>
    <col min="14082" max="14082" width="34.42578125" style="46" customWidth="1"/>
    <col min="14083" max="14083" width="17.28515625" style="46" customWidth="1"/>
    <col min="14084" max="14084" width="17" style="46" customWidth="1"/>
    <col min="14085" max="14085" width="15.7109375" style="46" customWidth="1"/>
    <col min="14086" max="14336" width="9.140625" style="46"/>
    <col min="14337" max="14337" width="10.42578125" style="46" customWidth="1"/>
    <col min="14338" max="14338" width="34.42578125" style="46" customWidth="1"/>
    <col min="14339" max="14339" width="17.28515625" style="46" customWidth="1"/>
    <col min="14340" max="14340" width="17" style="46" customWidth="1"/>
    <col min="14341" max="14341" width="15.7109375" style="46" customWidth="1"/>
    <col min="14342" max="14592" width="9.140625" style="46"/>
    <col min="14593" max="14593" width="10.42578125" style="46" customWidth="1"/>
    <col min="14594" max="14594" width="34.42578125" style="46" customWidth="1"/>
    <col min="14595" max="14595" width="17.28515625" style="46" customWidth="1"/>
    <col min="14596" max="14596" width="17" style="46" customWidth="1"/>
    <col min="14597" max="14597" width="15.7109375" style="46" customWidth="1"/>
    <col min="14598" max="14848" width="9.140625" style="46"/>
    <col min="14849" max="14849" width="10.42578125" style="46" customWidth="1"/>
    <col min="14850" max="14850" width="34.42578125" style="46" customWidth="1"/>
    <col min="14851" max="14851" width="17.28515625" style="46" customWidth="1"/>
    <col min="14852" max="14852" width="17" style="46" customWidth="1"/>
    <col min="14853" max="14853" width="15.7109375" style="46" customWidth="1"/>
    <col min="14854" max="15104" width="9.140625" style="46"/>
    <col min="15105" max="15105" width="10.42578125" style="46" customWidth="1"/>
    <col min="15106" max="15106" width="34.42578125" style="46" customWidth="1"/>
    <col min="15107" max="15107" width="17.28515625" style="46" customWidth="1"/>
    <col min="15108" max="15108" width="17" style="46" customWidth="1"/>
    <col min="15109" max="15109" width="15.7109375" style="46" customWidth="1"/>
    <col min="15110" max="15360" width="9.140625" style="46"/>
    <col min="15361" max="15361" width="10.42578125" style="46" customWidth="1"/>
    <col min="15362" max="15362" width="34.42578125" style="46" customWidth="1"/>
    <col min="15363" max="15363" width="17.28515625" style="46" customWidth="1"/>
    <col min="15364" max="15364" width="17" style="46" customWidth="1"/>
    <col min="15365" max="15365" width="15.7109375" style="46" customWidth="1"/>
    <col min="15366" max="15616" width="9.140625" style="46"/>
    <col min="15617" max="15617" width="10.42578125" style="46" customWidth="1"/>
    <col min="15618" max="15618" width="34.42578125" style="46" customWidth="1"/>
    <col min="15619" max="15619" width="17.28515625" style="46" customWidth="1"/>
    <col min="15620" max="15620" width="17" style="46" customWidth="1"/>
    <col min="15621" max="15621" width="15.7109375" style="46" customWidth="1"/>
    <col min="15622" max="15872" width="9.140625" style="46"/>
    <col min="15873" max="15873" width="10.42578125" style="46" customWidth="1"/>
    <col min="15874" max="15874" width="34.42578125" style="46" customWidth="1"/>
    <col min="15875" max="15875" width="17.28515625" style="46" customWidth="1"/>
    <col min="15876" max="15876" width="17" style="46" customWidth="1"/>
    <col min="15877" max="15877" width="15.7109375" style="46" customWidth="1"/>
    <col min="15878" max="16128" width="9.140625" style="46"/>
    <col min="16129" max="16129" width="10.42578125" style="46" customWidth="1"/>
    <col min="16130" max="16130" width="34.42578125" style="46" customWidth="1"/>
    <col min="16131" max="16131" width="17.28515625" style="46" customWidth="1"/>
    <col min="16132" max="16132" width="17" style="46" customWidth="1"/>
    <col min="16133" max="16133" width="15.7109375" style="46" customWidth="1"/>
    <col min="16134" max="16384" width="9.140625" style="46"/>
  </cols>
  <sheetData>
    <row r="1" spans="1:8">
      <c r="C1" s="47"/>
    </row>
    <row r="2" spans="1:8">
      <c r="C2" s="47"/>
    </row>
    <row r="3" spans="1:8">
      <c r="C3" s="47"/>
    </row>
    <row r="4" spans="1:8">
      <c r="C4" s="47"/>
    </row>
    <row r="7" spans="1:8">
      <c r="A7" s="49"/>
      <c r="B7" s="49"/>
      <c r="C7" s="49"/>
      <c r="D7" s="50"/>
      <c r="E7" s="50"/>
      <c r="F7" s="49"/>
      <c r="G7" s="49"/>
      <c r="H7" s="49"/>
    </row>
    <row r="8" spans="1:8" ht="48" customHeight="1">
      <c r="A8" s="210" t="s">
        <v>190</v>
      </c>
      <c r="B8" s="210"/>
      <c r="C8" s="210"/>
      <c r="D8" s="210"/>
      <c r="E8" s="210"/>
      <c r="F8" s="49"/>
      <c r="G8" s="49"/>
      <c r="H8" s="49"/>
    </row>
    <row r="9" spans="1:8">
      <c r="A9" s="49"/>
      <c r="B9" s="49"/>
      <c r="C9" s="49"/>
      <c r="D9" s="50"/>
      <c r="E9" s="50"/>
      <c r="F9" s="49"/>
      <c r="G9" s="49"/>
      <c r="H9" s="49"/>
    </row>
    <row r="10" spans="1:8">
      <c r="A10" s="49"/>
      <c r="B10" s="49"/>
      <c r="D10" s="50"/>
      <c r="E10" s="51" t="s">
        <v>3</v>
      </c>
      <c r="F10" s="49"/>
      <c r="G10" s="49"/>
      <c r="H10" s="49"/>
    </row>
    <row r="11" spans="1:8" ht="34.9" customHeight="1">
      <c r="A11" s="211" t="s">
        <v>91</v>
      </c>
      <c r="B11" s="213" t="s">
        <v>92</v>
      </c>
      <c r="C11" s="215" t="s">
        <v>191</v>
      </c>
      <c r="D11" s="216"/>
      <c r="E11" s="217"/>
      <c r="F11" s="49"/>
      <c r="G11" s="49"/>
      <c r="H11" s="49"/>
    </row>
    <row r="12" spans="1:8" ht="15.75">
      <c r="A12" s="212"/>
      <c r="B12" s="214"/>
      <c r="C12" s="52">
        <v>2023</v>
      </c>
      <c r="D12" s="53">
        <v>2024</v>
      </c>
      <c r="E12" s="53">
        <v>2025</v>
      </c>
      <c r="F12" s="49"/>
      <c r="G12" s="49"/>
      <c r="H12" s="49"/>
    </row>
    <row r="13" spans="1:8" ht="18.75">
      <c r="A13" s="54">
        <v>1</v>
      </c>
      <c r="B13" s="55" t="s">
        <v>93</v>
      </c>
      <c r="C13" s="56">
        <v>5697.3</v>
      </c>
      <c r="D13" s="57">
        <v>4622.1000000000004</v>
      </c>
      <c r="E13" s="58">
        <v>4679</v>
      </c>
      <c r="F13" s="49"/>
      <c r="G13" s="49"/>
      <c r="H13" s="49"/>
    </row>
    <row r="14" spans="1:8" ht="18.75">
      <c r="A14" s="54">
        <v>2</v>
      </c>
      <c r="B14" s="55" t="s">
        <v>94</v>
      </c>
      <c r="C14" s="56">
        <v>10424.200000000001</v>
      </c>
      <c r="D14" s="58">
        <v>8573.2000000000007</v>
      </c>
      <c r="E14" s="58">
        <v>8669.4</v>
      </c>
      <c r="F14" s="49"/>
      <c r="G14" s="49"/>
      <c r="H14" s="49"/>
    </row>
    <row r="15" spans="1:8" ht="18.75">
      <c r="A15" s="54">
        <v>3</v>
      </c>
      <c r="B15" s="55" t="s">
        <v>95</v>
      </c>
      <c r="C15" s="56">
        <v>7652.1</v>
      </c>
      <c r="D15" s="58">
        <v>6298.1</v>
      </c>
      <c r="E15" s="58">
        <v>6369</v>
      </c>
      <c r="F15" s="49"/>
      <c r="G15" s="49"/>
      <c r="H15" s="49"/>
    </row>
    <row r="16" spans="1:8" ht="18.75">
      <c r="A16" s="54">
        <v>4</v>
      </c>
      <c r="B16" s="55" t="s">
        <v>96</v>
      </c>
      <c r="C16" s="56">
        <v>11127.6</v>
      </c>
      <c r="D16" s="58">
        <v>9178</v>
      </c>
      <c r="E16" s="58">
        <v>9286.4</v>
      </c>
      <c r="F16" s="49"/>
      <c r="G16" s="49"/>
      <c r="H16" s="49"/>
    </row>
    <row r="17" spans="1:8" ht="18.75">
      <c r="A17" s="54">
        <v>5</v>
      </c>
      <c r="B17" s="55" t="s">
        <v>97</v>
      </c>
      <c r="C17" s="56">
        <v>6600</v>
      </c>
      <c r="D17" s="58">
        <v>5393.6</v>
      </c>
      <c r="E17" s="58">
        <v>5349</v>
      </c>
      <c r="F17" s="49"/>
      <c r="G17" s="49"/>
      <c r="H17" s="49"/>
    </row>
    <row r="18" spans="1:8" ht="18.75">
      <c r="A18" s="54">
        <v>6</v>
      </c>
      <c r="B18" s="55" t="s">
        <v>98</v>
      </c>
      <c r="C18" s="56">
        <v>4729.3</v>
      </c>
      <c r="D18" s="58">
        <v>3924.2</v>
      </c>
      <c r="E18" s="58">
        <v>3974.5</v>
      </c>
      <c r="F18" s="49"/>
      <c r="G18" s="49"/>
      <c r="H18" s="49"/>
    </row>
    <row r="19" spans="1:8" ht="18.75">
      <c r="A19" s="54">
        <v>7</v>
      </c>
      <c r="B19" s="55" t="s">
        <v>99</v>
      </c>
      <c r="C19" s="56">
        <v>6833.5</v>
      </c>
      <c r="D19" s="58">
        <v>5542.7</v>
      </c>
      <c r="E19" s="58">
        <v>5598.9</v>
      </c>
      <c r="F19" s="49"/>
      <c r="G19" s="49"/>
      <c r="H19" s="49"/>
    </row>
    <row r="20" spans="1:8" ht="18.75">
      <c r="A20" s="54">
        <v>8</v>
      </c>
      <c r="B20" s="55" t="s">
        <v>100</v>
      </c>
      <c r="C20" s="56">
        <v>14004.9</v>
      </c>
      <c r="D20" s="58">
        <v>11402.7</v>
      </c>
      <c r="E20" s="58">
        <v>11600.9</v>
      </c>
      <c r="F20" s="49"/>
      <c r="G20" s="49"/>
      <c r="H20" s="49"/>
    </row>
    <row r="21" spans="1:8" ht="18.75">
      <c r="A21" s="54">
        <v>9</v>
      </c>
      <c r="B21" s="55" t="s">
        <v>101</v>
      </c>
      <c r="C21" s="56">
        <v>6479.6</v>
      </c>
      <c r="D21" s="58">
        <v>5378</v>
      </c>
      <c r="E21" s="58">
        <v>5447.6</v>
      </c>
      <c r="F21" s="49"/>
      <c r="G21" s="49"/>
      <c r="H21" s="49"/>
    </row>
    <row r="22" spans="1:8" ht="18.75">
      <c r="A22" s="54">
        <v>10</v>
      </c>
      <c r="B22" s="55" t="s">
        <v>102</v>
      </c>
      <c r="C22" s="56">
        <v>9829</v>
      </c>
      <c r="D22" s="58">
        <v>8125.5</v>
      </c>
      <c r="E22" s="58">
        <v>8224.2000000000007</v>
      </c>
      <c r="F22" s="49"/>
      <c r="G22" s="49"/>
      <c r="H22" s="49"/>
    </row>
    <row r="23" spans="1:8" ht="18.75">
      <c r="A23" s="54">
        <v>11</v>
      </c>
      <c r="B23" s="55" t="s">
        <v>103</v>
      </c>
      <c r="C23" s="56">
        <v>6972.3</v>
      </c>
      <c r="D23" s="58">
        <v>5750.3</v>
      </c>
      <c r="E23" s="58">
        <v>5816.6</v>
      </c>
      <c r="F23" s="49"/>
      <c r="G23" s="49"/>
      <c r="H23" s="49"/>
    </row>
    <row r="24" spans="1:8" ht="18.75">
      <c r="A24" s="54">
        <v>12</v>
      </c>
      <c r="B24" s="55" t="s">
        <v>104</v>
      </c>
      <c r="C24" s="56">
        <v>4079.5</v>
      </c>
      <c r="D24" s="58">
        <v>3390.6</v>
      </c>
      <c r="E24" s="58">
        <v>3387.9</v>
      </c>
      <c r="F24" s="49"/>
      <c r="G24" s="49"/>
      <c r="H24" s="49"/>
    </row>
    <row r="25" spans="1:8" ht="18.75">
      <c r="A25" s="54">
        <v>13</v>
      </c>
      <c r="B25" s="55" t="s">
        <v>105</v>
      </c>
      <c r="C25" s="56">
        <v>8366</v>
      </c>
      <c r="D25" s="58">
        <v>6912.8</v>
      </c>
      <c r="E25" s="58">
        <v>6998.8</v>
      </c>
      <c r="F25" s="49"/>
      <c r="G25" s="49"/>
      <c r="H25" s="49"/>
    </row>
    <row r="26" spans="1:8" ht="18.75">
      <c r="A26" s="54">
        <v>14</v>
      </c>
      <c r="B26" s="55" t="s">
        <v>106</v>
      </c>
      <c r="C26" s="56">
        <v>7151.8</v>
      </c>
      <c r="D26" s="58">
        <v>5894.1</v>
      </c>
      <c r="E26" s="58">
        <v>5961.5</v>
      </c>
      <c r="F26" s="49"/>
      <c r="G26" s="49"/>
      <c r="H26" s="49"/>
    </row>
    <row r="27" spans="1:8" ht="18.75">
      <c r="A27" s="54">
        <v>15</v>
      </c>
      <c r="B27" s="55" t="s">
        <v>107</v>
      </c>
      <c r="C27" s="56">
        <v>8539.7000000000007</v>
      </c>
      <c r="D27" s="58">
        <v>7037.7</v>
      </c>
      <c r="E27" s="58">
        <v>7117.8</v>
      </c>
      <c r="F27" s="49"/>
      <c r="G27" s="49"/>
      <c r="H27" s="49"/>
    </row>
    <row r="28" spans="1:8" ht="18.75">
      <c r="A28" s="54">
        <v>16</v>
      </c>
      <c r="B28" s="55" t="s">
        <v>108</v>
      </c>
      <c r="C28" s="56">
        <v>5024.2</v>
      </c>
      <c r="D28" s="58">
        <v>4157.6000000000004</v>
      </c>
      <c r="E28" s="58">
        <v>4208.3</v>
      </c>
      <c r="F28" s="49"/>
      <c r="G28" s="49"/>
      <c r="H28" s="49"/>
    </row>
    <row r="29" spans="1:8" ht="18.75">
      <c r="A29" s="54">
        <v>17</v>
      </c>
      <c r="B29" s="55" t="s">
        <v>109</v>
      </c>
      <c r="C29" s="56">
        <v>6131</v>
      </c>
      <c r="D29" s="59">
        <v>5077.7</v>
      </c>
      <c r="E29" s="59">
        <v>5141</v>
      </c>
    </row>
    <row r="30" spans="1:8" ht="19.5" customHeight="1">
      <c r="A30" s="54">
        <v>18</v>
      </c>
      <c r="B30" s="55" t="s">
        <v>110</v>
      </c>
      <c r="C30" s="56">
        <v>12341.7</v>
      </c>
      <c r="D30" s="59">
        <v>10052.200000000001</v>
      </c>
      <c r="E30" s="59">
        <v>10154.1</v>
      </c>
    </row>
    <row r="31" spans="1:8" ht="18.75">
      <c r="A31" s="60" t="s">
        <v>111</v>
      </c>
      <c r="B31" s="61" t="s">
        <v>112</v>
      </c>
      <c r="C31" s="62">
        <f>C13+C14+C15+C16+C17+C18+C19+C20+C21+C22+C23+C24+C25+C26+C27+C28+C29+C30</f>
        <v>141983.70000000001</v>
      </c>
      <c r="D31" s="62">
        <f>D13+D14+D15+D16+D17+D18+D19+D20+D21+D22+D23+D24+D25+D26+D27+D28+D29+D30</f>
        <v>116711.1</v>
      </c>
      <c r="E31" s="62">
        <f>E13+E14+E15+E16+E17+E18+E19+E20+E21+E22+E23+E24+E25+E26+E27+E28+E29+E30</f>
        <v>117984.90000000002</v>
      </c>
    </row>
    <row r="32" spans="1:8">
      <c r="A32" s="63"/>
      <c r="B32" s="63"/>
      <c r="C32" s="63"/>
    </row>
    <row r="33" spans="1:9">
      <c r="A33" s="63"/>
      <c r="B33" s="63"/>
      <c r="C33" s="63"/>
    </row>
    <row r="34" spans="1:9">
      <c r="A34" s="63"/>
      <c r="B34" s="63"/>
      <c r="C34" s="63"/>
    </row>
    <row r="35" spans="1:9" s="64" customFormat="1" ht="15.75">
      <c r="A35" s="64" t="s">
        <v>2</v>
      </c>
      <c r="B35" s="65"/>
      <c r="C35" s="65"/>
      <c r="D35" s="218" t="s">
        <v>0</v>
      </c>
      <c r="E35" s="218"/>
      <c r="G35" s="66"/>
      <c r="H35" s="66"/>
      <c r="I35" s="66"/>
    </row>
  </sheetData>
  <mergeCells count="5">
    <mergeCell ref="A8:E8"/>
    <mergeCell ref="A11:A12"/>
    <mergeCell ref="B11:B12"/>
    <mergeCell ref="C11:E11"/>
    <mergeCell ref="D35:E35"/>
  </mergeCells>
  <pageMargins left="0.78740157480314965" right="0.39370078740157483" top="0.78740157480314965" bottom="0.39370078740157483" header="0.31496062992125984" footer="0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E15" sqref="E15"/>
    </sheetView>
  </sheetViews>
  <sheetFormatPr defaultColWidth="37.5703125" defaultRowHeight="55.5" customHeight="1"/>
  <cols>
    <col min="1" max="1" width="41.85546875" style="80" customWidth="1"/>
    <col min="2" max="2" width="19.5703125" style="80" customWidth="1"/>
    <col min="3" max="3" width="15.7109375" style="80" customWidth="1"/>
    <col min="4" max="4" width="14.5703125" style="80" customWidth="1"/>
    <col min="5" max="5" width="18.85546875" style="80" customWidth="1"/>
    <col min="6" max="6" width="15.28515625" style="80" customWidth="1"/>
    <col min="7" max="7" width="14.85546875" style="80" customWidth="1"/>
    <col min="8" max="8" width="17.85546875" style="80" customWidth="1"/>
    <col min="9" max="9" width="13.28515625" style="80" customWidth="1"/>
    <col min="10" max="10" width="17.5703125" style="80" customWidth="1"/>
    <col min="11" max="11" width="19.85546875" style="80" customWidth="1"/>
    <col min="12" max="16384" width="37.5703125" style="80"/>
  </cols>
  <sheetData>
    <row r="1" spans="1:11" ht="18" customHeight="1">
      <c r="C1" s="81"/>
      <c r="D1" s="82"/>
    </row>
    <row r="2" spans="1:11" ht="13.5" customHeight="1">
      <c r="C2" s="81"/>
      <c r="D2" s="82"/>
    </row>
    <row r="3" spans="1:11" ht="13.9" customHeight="1">
      <c r="C3" s="81"/>
      <c r="D3" s="82"/>
    </row>
    <row r="4" spans="1:11" ht="14.25" customHeight="1">
      <c r="C4" s="81"/>
      <c r="D4" s="83"/>
    </row>
    <row r="5" spans="1:11" ht="15" customHeight="1">
      <c r="C5" s="81"/>
      <c r="D5" s="84"/>
    </row>
    <row r="6" spans="1:11" ht="15" customHeight="1">
      <c r="A6" s="85"/>
      <c r="B6" s="81"/>
      <c r="D6" s="85"/>
    </row>
    <row r="7" spans="1:11" ht="47.25" customHeight="1">
      <c r="A7" s="219" t="s">
        <v>207</v>
      </c>
      <c r="B7" s="219"/>
      <c r="C7" s="219"/>
      <c r="D7" s="219"/>
      <c r="E7" s="220"/>
      <c r="F7" s="220"/>
      <c r="G7" s="220"/>
      <c r="H7" s="220"/>
      <c r="I7" s="220"/>
      <c r="J7" s="220"/>
      <c r="K7" s="220"/>
    </row>
    <row r="8" spans="1:11" ht="34.5" customHeight="1">
      <c r="A8" s="85"/>
      <c r="B8" s="85"/>
      <c r="C8" s="85"/>
      <c r="D8" s="85"/>
      <c r="E8" s="85"/>
      <c r="F8" s="85"/>
      <c r="G8" s="85"/>
      <c r="H8" s="85"/>
      <c r="K8" s="85" t="s">
        <v>206</v>
      </c>
    </row>
    <row r="9" spans="1:11" ht="71.25" customHeight="1">
      <c r="A9" s="112" t="s">
        <v>130</v>
      </c>
      <c r="B9" s="120" t="s">
        <v>195</v>
      </c>
      <c r="C9" s="122" t="s">
        <v>196</v>
      </c>
      <c r="D9" s="122" t="s">
        <v>197</v>
      </c>
      <c r="E9" s="120" t="s">
        <v>198</v>
      </c>
      <c r="F9" s="122" t="s">
        <v>199</v>
      </c>
      <c r="G9" s="122" t="s">
        <v>200</v>
      </c>
      <c r="H9" s="120" t="s">
        <v>201</v>
      </c>
      <c r="I9" s="122" t="s">
        <v>213</v>
      </c>
      <c r="J9" s="122" t="s">
        <v>214</v>
      </c>
      <c r="K9" s="120" t="s">
        <v>215</v>
      </c>
    </row>
    <row r="10" spans="1:11" ht="30" customHeight="1">
      <c r="A10" s="116" t="s">
        <v>131</v>
      </c>
      <c r="B10" s="118">
        <f>B12+B14</f>
        <v>0</v>
      </c>
      <c r="C10" s="117">
        <f>C12</f>
        <v>14048.80495</v>
      </c>
      <c r="D10" s="118">
        <f t="shared" ref="D10:G10" si="0">D12+D14</f>
        <v>0</v>
      </c>
      <c r="E10" s="119">
        <f>B10+C10-D10</f>
        <v>14048.80495</v>
      </c>
      <c r="F10" s="117">
        <f t="shared" si="0"/>
        <v>28924.462350000002</v>
      </c>
      <c r="G10" s="117">
        <f t="shared" si="0"/>
        <v>14048.80495</v>
      </c>
      <c r="H10" s="113">
        <f>E10+F10-G10</f>
        <v>28924.462350000002</v>
      </c>
      <c r="I10" s="123">
        <f>I12</f>
        <v>44621.111749999996</v>
      </c>
      <c r="J10" s="123">
        <f>J12</f>
        <v>28924.462350000002</v>
      </c>
      <c r="K10" s="125">
        <f>H10+I10-J10</f>
        <v>44621.111749999996</v>
      </c>
    </row>
    <row r="11" spans="1:11" ht="28.9" customHeight="1">
      <c r="A11" s="118" t="s">
        <v>132</v>
      </c>
      <c r="B11" s="118"/>
      <c r="C11" s="118"/>
      <c r="D11" s="118"/>
      <c r="E11" s="118"/>
      <c r="F11" s="118"/>
      <c r="G11" s="118"/>
      <c r="H11" s="118"/>
      <c r="I11" s="124"/>
      <c r="J11" s="124"/>
      <c r="K11" s="114"/>
    </row>
    <row r="12" spans="1:11" ht="36" customHeight="1">
      <c r="A12" s="120" t="s">
        <v>202</v>
      </c>
      <c r="B12" s="122">
        <v>0</v>
      </c>
      <c r="C12" s="121">
        <v>14048.80495</v>
      </c>
      <c r="D12" s="122">
        <v>0</v>
      </c>
      <c r="E12" s="129">
        <v>0</v>
      </c>
      <c r="F12" s="121">
        <v>28924.462350000002</v>
      </c>
      <c r="G12" s="121">
        <v>14048.80495</v>
      </c>
      <c r="H12" s="121">
        <v>0</v>
      </c>
      <c r="I12" s="123">
        <v>44621.111749999996</v>
      </c>
      <c r="J12" s="123">
        <v>28924.462350000002</v>
      </c>
      <c r="K12" s="124">
        <v>0</v>
      </c>
    </row>
    <row r="13" spans="1:11" ht="67.150000000000006" customHeight="1">
      <c r="A13" s="118" t="s">
        <v>203</v>
      </c>
      <c r="B13" s="115" t="s">
        <v>212</v>
      </c>
      <c r="C13" s="118"/>
      <c r="D13" s="118"/>
      <c r="E13" s="115" t="s">
        <v>212</v>
      </c>
      <c r="F13" s="118"/>
      <c r="G13" s="118">
        <v>1</v>
      </c>
      <c r="H13" s="115" t="s">
        <v>212</v>
      </c>
      <c r="I13" s="124"/>
      <c r="J13" s="124"/>
      <c r="K13" s="114"/>
    </row>
    <row r="14" spans="1:11" ht="69" customHeight="1">
      <c r="A14" s="120" t="s">
        <v>204</v>
      </c>
      <c r="B14" s="126">
        <v>0</v>
      </c>
      <c r="C14" s="127">
        <v>0</v>
      </c>
      <c r="D14" s="122">
        <v>0</v>
      </c>
      <c r="E14" s="128">
        <f>B14+C14-D14</f>
        <v>0</v>
      </c>
      <c r="F14" s="127">
        <v>0</v>
      </c>
      <c r="G14" s="122">
        <v>0</v>
      </c>
      <c r="H14" s="126">
        <f>E14+F14-G14</f>
        <v>0</v>
      </c>
      <c r="I14" s="124">
        <v>0</v>
      </c>
      <c r="J14" s="124">
        <v>0</v>
      </c>
      <c r="K14" s="124">
        <v>0</v>
      </c>
    </row>
    <row r="15" spans="1:11" ht="50.45" customHeight="1">
      <c r="A15" s="118" t="s">
        <v>205</v>
      </c>
      <c r="B15" s="118"/>
      <c r="C15" s="118"/>
      <c r="D15" s="118"/>
      <c r="E15" s="118"/>
      <c r="F15" s="118"/>
      <c r="G15" s="118"/>
      <c r="H15" s="118"/>
      <c r="I15" s="124"/>
      <c r="J15" s="124"/>
      <c r="K15" s="114"/>
    </row>
    <row r="16" spans="1:11" ht="70.900000000000006" customHeight="1">
      <c r="A16" s="122" t="s">
        <v>203</v>
      </c>
      <c r="B16" s="115" t="s">
        <v>133</v>
      </c>
      <c r="C16" s="122"/>
      <c r="D16" s="122"/>
      <c r="E16" s="115" t="s">
        <v>133</v>
      </c>
      <c r="F16" s="122"/>
      <c r="G16" s="122"/>
      <c r="H16" s="115" t="s">
        <v>133</v>
      </c>
      <c r="I16" s="124"/>
      <c r="J16" s="124"/>
      <c r="K16" s="114"/>
    </row>
    <row r="17" spans="1:4" ht="17.25" customHeight="1"/>
    <row r="18" spans="1:4" ht="26.25" customHeight="1">
      <c r="A18" s="80" t="s">
        <v>134</v>
      </c>
      <c r="D18" s="88" t="s">
        <v>192</v>
      </c>
    </row>
  </sheetData>
  <mergeCells count="1">
    <mergeCell ref="A7:K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1"/>
  <sheetViews>
    <sheetView workbookViewId="0">
      <selection activeCell="H15" sqref="H15"/>
    </sheetView>
  </sheetViews>
  <sheetFormatPr defaultRowHeight="12.75"/>
  <cols>
    <col min="1" max="1" width="67" style="1" customWidth="1"/>
    <col min="2" max="2" width="28.28515625" style="1" customWidth="1"/>
    <col min="3" max="3" width="12.85546875" style="1" customWidth="1"/>
    <col min="4" max="4" width="13.5703125" style="1" customWidth="1"/>
    <col min="5" max="5" width="11.42578125" style="1" customWidth="1"/>
    <col min="6" max="256" width="8.85546875" style="1"/>
    <col min="257" max="257" width="67" style="1" customWidth="1"/>
    <col min="258" max="258" width="29.5703125" style="1" customWidth="1"/>
    <col min="259" max="259" width="15.28515625" style="1" customWidth="1"/>
    <col min="260" max="260" width="19.42578125" style="1" customWidth="1"/>
    <col min="261" max="512" width="8.85546875" style="1"/>
    <col min="513" max="513" width="67" style="1" customWidth="1"/>
    <col min="514" max="514" width="29.5703125" style="1" customWidth="1"/>
    <col min="515" max="515" width="15.28515625" style="1" customWidth="1"/>
    <col min="516" max="516" width="19.42578125" style="1" customWidth="1"/>
    <col min="517" max="768" width="8.85546875" style="1"/>
    <col min="769" max="769" width="67" style="1" customWidth="1"/>
    <col min="770" max="770" width="29.5703125" style="1" customWidth="1"/>
    <col min="771" max="771" width="15.28515625" style="1" customWidth="1"/>
    <col min="772" max="772" width="19.42578125" style="1" customWidth="1"/>
    <col min="773" max="1024" width="8.85546875" style="1"/>
    <col min="1025" max="1025" width="67" style="1" customWidth="1"/>
    <col min="1026" max="1026" width="29.5703125" style="1" customWidth="1"/>
    <col min="1027" max="1027" width="15.28515625" style="1" customWidth="1"/>
    <col min="1028" max="1028" width="19.42578125" style="1" customWidth="1"/>
    <col min="1029" max="1280" width="8.85546875" style="1"/>
    <col min="1281" max="1281" width="67" style="1" customWidth="1"/>
    <col min="1282" max="1282" width="29.5703125" style="1" customWidth="1"/>
    <col min="1283" max="1283" width="15.28515625" style="1" customWidth="1"/>
    <col min="1284" max="1284" width="19.42578125" style="1" customWidth="1"/>
    <col min="1285" max="1536" width="8.85546875" style="1"/>
    <col min="1537" max="1537" width="67" style="1" customWidth="1"/>
    <col min="1538" max="1538" width="29.5703125" style="1" customWidth="1"/>
    <col min="1539" max="1539" width="15.28515625" style="1" customWidth="1"/>
    <col min="1540" max="1540" width="19.42578125" style="1" customWidth="1"/>
    <col min="1541" max="1792" width="8.85546875" style="1"/>
    <col min="1793" max="1793" width="67" style="1" customWidth="1"/>
    <col min="1794" max="1794" width="29.5703125" style="1" customWidth="1"/>
    <col min="1795" max="1795" width="15.28515625" style="1" customWidth="1"/>
    <col min="1796" max="1796" width="19.42578125" style="1" customWidth="1"/>
    <col min="1797" max="2048" width="8.85546875" style="1"/>
    <col min="2049" max="2049" width="67" style="1" customWidth="1"/>
    <col min="2050" max="2050" width="29.5703125" style="1" customWidth="1"/>
    <col min="2051" max="2051" width="15.28515625" style="1" customWidth="1"/>
    <col min="2052" max="2052" width="19.42578125" style="1" customWidth="1"/>
    <col min="2053" max="2304" width="8.85546875" style="1"/>
    <col min="2305" max="2305" width="67" style="1" customWidth="1"/>
    <col min="2306" max="2306" width="29.5703125" style="1" customWidth="1"/>
    <col min="2307" max="2307" width="15.28515625" style="1" customWidth="1"/>
    <col min="2308" max="2308" width="19.42578125" style="1" customWidth="1"/>
    <col min="2309" max="2560" width="8.85546875" style="1"/>
    <col min="2561" max="2561" width="67" style="1" customWidth="1"/>
    <col min="2562" max="2562" width="29.5703125" style="1" customWidth="1"/>
    <col min="2563" max="2563" width="15.28515625" style="1" customWidth="1"/>
    <col min="2564" max="2564" width="19.42578125" style="1" customWidth="1"/>
    <col min="2565" max="2816" width="8.85546875" style="1"/>
    <col min="2817" max="2817" width="67" style="1" customWidth="1"/>
    <col min="2818" max="2818" width="29.5703125" style="1" customWidth="1"/>
    <col min="2819" max="2819" width="15.28515625" style="1" customWidth="1"/>
    <col min="2820" max="2820" width="19.42578125" style="1" customWidth="1"/>
    <col min="2821" max="3072" width="8.85546875" style="1"/>
    <col min="3073" max="3073" width="67" style="1" customWidth="1"/>
    <col min="3074" max="3074" width="29.5703125" style="1" customWidth="1"/>
    <col min="3075" max="3075" width="15.28515625" style="1" customWidth="1"/>
    <col min="3076" max="3076" width="19.42578125" style="1" customWidth="1"/>
    <col min="3077" max="3328" width="8.85546875" style="1"/>
    <col min="3329" max="3329" width="67" style="1" customWidth="1"/>
    <col min="3330" max="3330" width="29.5703125" style="1" customWidth="1"/>
    <col min="3331" max="3331" width="15.28515625" style="1" customWidth="1"/>
    <col min="3332" max="3332" width="19.42578125" style="1" customWidth="1"/>
    <col min="3333" max="3584" width="8.85546875" style="1"/>
    <col min="3585" max="3585" width="67" style="1" customWidth="1"/>
    <col min="3586" max="3586" width="29.5703125" style="1" customWidth="1"/>
    <col min="3587" max="3587" width="15.28515625" style="1" customWidth="1"/>
    <col min="3588" max="3588" width="19.42578125" style="1" customWidth="1"/>
    <col min="3589" max="3840" width="8.85546875" style="1"/>
    <col min="3841" max="3841" width="67" style="1" customWidth="1"/>
    <col min="3842" max="3842" width="29.5703125" style="1" customWidth="1"/>
    <col min="3843" max="3843" width="15.28515625" style="1" customWidth="1"/>
    <col min="3844" max="3844" width="19.42578125" style="1" customWidth="1"/>
    <col min="3845" max="4096" width="8.85546875" style="1"/>
    <col min="4097" max="4097" width="67" style="1" customWidth="1"/>
    <col min="4098" max="4098" width="29.5703125" style="1" customWidth="1"/>
    <col min="4099" max="4099" width="15.28515625" style="1" customWidth="1"/>
    <col min="4100" max="4100" width="19.42578125" style="1" customWidth="1"/>
    <col min="4101" max="4352" width="8.85546875" style="1"/>
    <col min="4353" max="4353" width="67" style="1" customWidth="1"/>
    <col min="4354" max="4354" width="29.5703125" style="1" customWidth="1"/>
    <col min="4355" max="4355" width="15.28515625" style="1" customWidth="1"/>
    <col min="4356" max="4356" width="19.42578125" style="1" customWidth="1"/>
    <col min="4357" max="4608" width="8.85546875" style="1"/>
    <col min="4609" max="4609" width="67" style="1" customWidth="1"/>
    <col min="4610" max="4610" width="29.5703125" style="1" customWidth="1"/>
    <col min="4611" max="4611" width="15.28515625" style="1" customWidth="1"/>
    <col min="4612" max="4612" width="19.42578125" style="1" customWidth="1"/>
    <col min="4613" max="4864" width="8.85546875" style="1"/>
    <col min="4865" max="4865" width="67" style="1" customWidth="1"/>
    <col min="4866" max="4866" width="29.5703125" style="1" customWidth="1"/>
    <col min="4867" max="4867" width="15.28515625" style="1" customWidth="1"/>
    <col min="4868" max="4868" width="19.42578125" style="1" customWidth="1"/>
    <col min="4869" max="5120" width="8.85546875" style="1"/>
    <col min="5121" max="5121" width="67" style="1" customWidth="1"/>
    <col min="5122" max="5122" width="29.5703125" style="1" customWidth="1"/>
    <col min="5123" max="5123" width="15.28515625" style="1" customWidth="1"/>
    <col min="5124" max="5124" width="19.42578125" style="1" customWidth="1"/>
    <col min="5125" max="5376" width="8.85546875" style="1"/>
    <col min="5377" max="5377" width="67" style="1" customWidth="1"/>
    <col min="5378" max="5378" width="29.5703125" style="1" customWidth="1"/>
    <col min="5379" max="5379" width="15.28515625" style="1" customWidth="1"/>
    <col min="5380" max="5380" width="19.42578125" style="1" customWidth="1"/>
    <col min="5381" max="5632" width="8.85546875" style="1"/>
    <col min="5633" max="5633" width="67" style="1" customWidth="1"/>
    <col min="5634" max="5634" width="29.5703125" style="1" customWidth="1"/>
    <col min="5635" max="5635" width="15.28515625" style="1" customWidth="1"/>
    <col min="5636" max="5636" width="19.42578125" style="1" customWidth="1"/>
    <col min="5637" max="5888" width="8.85546875" style="1"/>
    <col min="5889" max="5889" width="67" style="1" customWidth="1"/>
    <col min="5890" max="5890" width="29.5703125" style="1" customWidth="1"/>
    <col min="5891" max="5891" width="15.28515625" style="1" customWidth="1"/>
    <col min="5892" max="5892" width="19.42578125" style="1" customWidth="1"/>
    <col min="5893" max="6144" width="8.85546875" style="1"/>
    <col min="6145" max="6145" width="67" style="1" customWidth="1"/>
    <col min="6146" max="6146" width="29.5703125" style="1" customWidth="1"/>
    <col min="6147" max="6147" width="15.28515625" style="1" customWidth="1"/>
    <col min="6148" max="6148" width="19.42578125" style="1" customWidth="1"/>
    <col min="6149" max="6400" width="8.85546875" style="1"/>
    <col min="6401" max="6401" width="67" style="1" customWidth="1"/>
    <col min="6402" max="6402" width="29.5703125" style="1" customWidth="1"/>
    <col min="6403" max="6403" width="15.28515625" style="1" customWidth="1"/>
    <col min="6404" max="6404" width="19.42578125" style="1" customWidth="1"/>
    <col min="6405" max="6656" width="8.85546875" style="1"/>
    <col min="6657" max="6657" width="67" style="1" customWidth="1"/>
    <col min="6658" max="6658" width="29.5703125" style="1" customWidth="1"/>
    <col min="6659" max="6659" width="15.28515625" style="1" customWidth="1"/>
    <col min="6660" max="6660" width="19.42578125" style="1" customWidth="1"/>
    <col min="6661" max="6912" width="8.85546875" style="1"/>
    <col min="6913" max="6913" width="67" style="1" customWidth="1"/>
    <col min="6914" max="6914" width="29.5703125" style="1" customWidth="1"/>
    <col min="6915" max="6915" width="15.28515625" style="1" customWidth="1"/>
    <col min="6916" max="6916" width="19.42578125" style="1" customWidth="1"/>
    <col min="6917" max="7168" width="8.85546875" style="1"/>
    <col min="7169" max="7169" width="67" style="1" customWidth="1"/>
    <col min="7170" max="7170" width="29.5703125" style="1" customWidth="1"/>
    <col min="7171" max="7171" width="15.28515625" style="1" customWidth="1"/>
    <col min="7172" max="7172" width="19.42578125" style="1" customWidth="1"/>
    <col min="7173" max="7424" width="8.85546875" style="1"/>
    <col min="7425" max="7425" width="67" style="1" customWidth="1"/>
    <col min="7426" max="7426" width="29.5703125" style="1" customWidth="1"/>
    <col min="7427" max="7427" width="15.28515625" style="1" customWidth="1"/>
    <col min="7428" max="7428" width="19.42578125" style="1" customWidth="1"/>
    <col min="7429" max="7680" width="8.85546875" style="1"/>
    <col min="7681" max="7681" width="67" style="1" customWidth="1"/>
    <col min="7682" max="7682" width="29.5703125" style="1" customWidth="1"/>
    <col min="7683" max="7683" width="15.28515625" style="1" customWidth="1"/>
    <col min="7684" max="7684" width="19.42578125" style="1" customWidth="1"/>
    <col min="7685" max="7936" width="8.85546875" style="1"/>
    <col min="7937" max="7937" width="67" style="1" customWidth="1"/>
    <col min="7938" max="7938" width="29.5703125" style="1" customWidth="1"/>
    <col min="7939" max="7939" width="15.28515625" style="1" customWidth="1"/>
    <col min="7940" max="7940" width="19.42578125" style="1" customWidth="1"/>
    <col min="7941" max="8192" width="8.85546875" style="1"/>
    <col min="8193" max="8193" width="67" style="1" customWidth="1"/>
    <col min="8194" max="8194" width="29.5703125" style="1" customWidth="1"/>
    <col min="8195" max="8195" width="15.28515625" style="1" customWidth="1"/>
    <col min="8196" max="8196" width="19.42578125" style="1" customWidth="1"/>
    <col min="8197" max="8448" width="8.85546875" style="1"/>
    <col min="8449" max="8449" width="67" style="1" customWidth="1"/>
    <col min="8450" max="8450" width="29.5703125" style="1" customWidth="1"/>
    <col min="8451" max="8451" width="15.28515625" style="1" customWidth="1"/>
    <col min="8452" max="8452" width="19.42578125" style="1" customWidth="1"/>
    <col min="8453" max="8704" width="8.85546875" style="1"/>
    <col min="8705" max="8705" width="67" style="1" customWidth="1"/>
    <col min="8706" max="8706" width="29.5703125" style="1" customWidth="1"/>
    <col min="8707" max="8707" width="15.28515625" style="1" customWidth="1"/>
    <col min="8708" max="8708" width="19.42578125" style="1" customWidth="1"/>
    <col min="8709" max="8960" width="8.85546875" style="1"/>
    <col min="8961" max="8961" width="67" style="1" customWidth="1"/>
    <col min="8962" max="8962" width="29.5703125" style="1" customWidth="1"/>
    <col min="8963" max="8963" width="15.28515625" style="1" customWidth="1"/>
    <col min="8964" max="8964" width="19.42578125" style="1" customWidth="1"/>
    <col min="8965" max="9216" width="8.85546875" style="1"/>
    <col min="9217" max="9217" width="67" style="1" customWidth="1"/>
    <col min="9218" max="9218" width="29.5703125" style="1" customWidth="1"/>
    <col min="9219" max="9219" width="15.28515625" style="1" customWidth="1"/>
    <col min="9220" max="9220" width="19.42578125" style="1" customWidth="1"/>
    <col min="9221" max="9472" width="8.85546875" style="1"/>
    <col min="9473" max="9473" width="67" style="1" customWidth="1"/>
    <col min="9474" max="9474" width="29.5703125" style="1" customWidth="1"/>
    <col min="9475" max="9475" width="15.28515625" style="1" customWidth="1"/>
    <col min="9476" max="9476" width="19.42578125" style="1" customWidth="1"/>
    <col min="9477" max="9728" width="8.85546875" style="1"/>
    <col min="9729" max="9729" width="67" style="1" customWidth="1"/>
    <col min="9730" max="9730" width="29.5703125" style="1" customWidth="1"/>
    <col min="9731" max="9731" width="15.28515625" style="1" customWidth="1"/>
    <col min="9732" max="9732" width="19.42578125" style="1" customWidth="1"/>
    <col min="9733" max="9984" width="8.85546875" style="1"/>
    <col min="9985" max="9985" width="67" style="1" customWidth="1"/>
    <col min="9986" max="9986" width="29.5703125" style="1" customWidth="1"/>
    <col min="9987" max="9987" width="15.28515625" style="1" customWidth="1"/>
    <col min="9988" max="9988" width="19.42578125" style="1" customWidth="1"/>
    <col min="9989" max="10240" width="8.85546875" style="1"/>
    <col min="10241" max="10241" width="67" style="1" customWidth="1"/>
    <col min="10242" max="10242" width="29.5703125" style="1" customWidth="1"/>
    <col min="10243" max="10243" width="15.28515625" style="1" customWidth="1"/>
    <col min="10244" max="10244" width="19.42578125" style="1" customWidth="1"/>
    <col min="10245" max="10496" width="8.85546875" style="1"/>
    <col min="10497" max="10497" width="67" style="1" customWidth="1"/>
    <col min="10498" max="10498" width="29.5703125" style="1" customWidth="1"/>
    <col min="10499" max="10499" width="15.28515625" style="1" customWidth="1"/>
    <col min="10500" max="10500" width="19.42578125" style="1" customWidth="1"/>
    <col min="10501" max="10752" width="8.85546875" style="1"/>
    <col min="10753" max="10753" width="67" style="1" customWidth="1"/>
    <col min="10754" max="10754" width="29.5703125" style="1" customWidth="1"/>
    <col min="10755" max="10755" width="15.28515625" style="1" customWidth="1"/>
    <col min="10756" max="10756" width="19.42578125" style="1" customWidth="1"/>
    <col min="10757" max="11008" width="8.85546875" style="1"/>
    <col min="11009" max="11009" width="67" style="1" customWidth="1"/>
    <col min="11010" max="11010" width="29.5703125" style="1" customWidth="1"/>
    <col min="11011" max="11011" width="15.28515625" style="1" customWidth="1"/>
    <col min="11012" max="11012" width="19.42578125" style="1" customWidth="1"/>
    <col min="11013" max="11264" width="8.85546875" style="1"/>
    <col min="11265" max="11265" width="67" style="1" customWidth="1"/>
    <col min="11266" max="11266" width="29.5703125" style="1" customWidth="1"/>
    <col min="11267" max="11267" width="15.28515625" style="1" customWidth="1"/>
    <col min="11268" max="11268" width="19.42578125" style="1" customWidth="1"/>
    <col min="11269" max="11520" width="8.85546875" style="1"/>
    <col min="11521" max="11521" width="67" style="1" customWidth="1"/>
    <col min="11522" max="11522" width="29.5703125" style="1" customWidth="1"/>
    <col min="11523" max="11523" width="15.28515625" style="1" customWidth="1"/>
    <col min="11524" max="11524" width="19.42578125" style="1" customWidth="1"/>
    <col min="11525" max="11776" width="8.85546875" style="1"/>
    <col min="11777" max="11777" width="67" style="1" customWidth="1"/>
    <col min="11778" max="11778" width="29.5703125" style="1" customWidth="1"/>
    <col min="11779" max="11779" width="15.28515625" style="1" customWidth="1"/>
    <col min="11780" max="11780" width="19.42578125" style="1" customWidth="1"/>
    <col min="11781" max="12032" width="8.85546875" style="1"/>
    <col min="12033" max="12033" width="67" style="1" customWidth="1"/>
    <col min="12034" max="12034" width="29.5703125" style="1" customWidth="1"/>
    <col min="12035" max="12035" width="15.28515625" style="1" customWidth="1"/>
    <col min="12036" max="12036" width="19.42578125" style="1" customWidth="1"/>
    <col min="12037" max="12288" width="8.85546875" style="1"/>
    <col min="12289" max="12289" width="67" style="1" customWidth="1"/>
    <col min="12290" max="12290" width="29.5703125" style="1" customWidth="1"/>
    <col min="12291" max="12291" width="15.28515625" style="1" customWidth="1"/>
    <col min="12292" max="12292" width="19.42578125" style="1" customWidth="1"/>
    <col min="12293" max="12544" width="8.85546875" style="1"/>
    <col min="12545" max="12545" width="67" style="1" customWidth="1"/>
    <col min="12546" max="12546" width="29.5703125" style="1" customWidth="1"/>
    <col min="12547" max="12547" width="15.28515625" style="1" customWidth="1"/>
    <col min="12548" max="12548" width="19.42578125" style="1" customWidth="1"/>
    <col min="12549" max="12800" width="8.85546875" style="1"/>
    <col min="12801" max="12801" width="67" style="1" customWidth="1"/>
    <col min="12802" max="12802" width="29.5703125" style="1" customWidth="1"/>
    <col min="12803" max="12803" width="15.28515625" style="1" customWidth="1"/>
    <col min="12804" max="12804" width="19.42578125" style="1" customWidth="1"/>
    <col min="12805" max="13056" width="8.85546875" style="1"/>
    <col min="13057" max="13057" width="67" style="1" customWidth="1"/>
    <col min="13058" max="13058" width="29.5703125" style="1" customWidth="1"/>
    <col min="13059" max="13059" width="15.28515625" style="1" customWidth="1"/>
    <col min="13060" max="13060" width="19.42578125" style="1" customWidth="1"/>
    <col min="13061" max="13312" width="8.85546875" style="1"/>
    <col min="13313" max="13313" width="67" style="1" customWidth="1"/>
    <col min="13314" max="13314" width="29.5703125" style="1" customWidth="1"/>
    <col min="13315" max="13315" width="15.28515625" style="1" customWidth="1"/>
    <col min="13316" max="13316" width="19.42578125" style="1" customWidth="1"/>
    <col min="13317" max="13568" width="8.85546875" style="1"/>
    <col min="13569" max="13569" width="67" style="1" customWidth="1"/>
    <col min="13570" max="13570" width="29.5703125" style="1" customWidth="1"/>
    <col min="13571" max="13571" width="15.28515625" style="1" customWidth="1"/>
    <col min="13572" max="13572" width="19.42578125" style="1" customWidth="1"/>
    <col min="13573" max="13824" width="8.85546875" style="1"/>
    <col min="13825" max="13825" width="67" style="1" customWidth="1"/>
    <col min="13826" max="13826" width="29.5703125" style="1" customWidth="1"/>
    <col min="13827" max="13827" width="15.28515625" style="1" customWidth="1"/>
    <col min="13828" max="13828" width="19.42578125" style="1" customWidth="1"/>
    <col min="13829" max="14080" width="8.85546875" style="1"/>
    <col min="14081" max="14081" width="67" style="1" customWidth="1"/>
    <col min="14082" max="14082" width="29.5703125" style="1" customWidth="1"/>
    <col min="14083" max="14083" width="15.28515625" style="1" customWidth="1"/>
    <col min="14084" max="14084" width="19.42578125" style="1" customWidth="1"/>
    <col min="14085" max="14336" width="8.85546875" style="1"/>
    <col min="14337" max="14337" width="67" style="1" customWidth="1"/>
    <col min="14338" max="14338" width="29.5703125" style="1" customWidth="1"/>
    <col min="14339" max="14339" width="15.28515625" style="1" customWidth="1"/>
    <col min="14340" max="14340" width="19.42578125" style="1" customWidth="1"/>
    <col min="14341" max="14592" width="8.85546875" style="1"/>
    <col min="14593" max="14593" width="67" style="1" customWidth="1"/>
    <col min="14594" max="14594" width="29.5703125" style="1" customWidth="1"/>
    <col min="14595" max="14595" width="15.28515625" style="1" customWidth="1"/>
    <col min="14596" max="14596" width="19.42578125" style="1" customWidth="1"/>
    <col min="14597" max="14848" width="8.85546875" style="1"/>
    <col min="14849" max="14849" width="67" style="1" customWidth="1"/>
    <col min="14850" max="14850" width="29.5703125" style="1" customWidth="1"/>
    <col min="14851" max="14851" width="15.28515625" style="1" customWidth="1"/>
    <col min="14852" max="14852" width="19.42578125" style="1" customWidth="1"/>
    <col min="14853" max="15104" width="8.85546875" style="1"/>
    <col min="15105" max="15105" width="67" style="1" customWidth="1"/>
    <col min="15106" max="15106" width="29.5703125" style="1" customWidth="1"/>
    <col min="15107" max="15107" width="15.28515625" style="1" customWidth="1"/>
    <col min="15108" max="15108" width="19.42578125" style="1" customWidth="1"/>
    <col min="15109" max="15360" width="8.85546875" style="1"/>
    <col min="15361" max="15361" width="67" style="1" customWidth="1"/>
    <col min="15362" max="15362" width="29.5703125" style="1" customWidth="1"/>
    <col min="15363" max="15363" width="15.28515625" style="1" customWidth="1"/>
    <col min="15364" max="15364" width="19.42578125" style="1" customWidth="1"/>
    <col min="15365" max="15616" width="8.85546875" style="1"/>
    <col min="15617" max="15617" width="67" style="1" customWidth="1"/>
    <col min="15618" max="15618" width="29.5703125" style="1" customWidth="1"/>
    <col min="15619" max="15619" width="15.28515625" style="1" customWidth="1"/>
    <col min="15620" max="15620" width="19.42578125" style="1" customWidth="1"/>
    <col min="15621" max="15872" width="8.85546875" style="1"/>
    <col min="15873" max="15873" width="67" style="1" customWidth="1"/>
    <col min="15874" max="15874" width="29.5703125" style="1" customWidth="1"/>
    <col min="15875" max="15875" width="15.28515625" style="1" customWidth="1"/>
    <col min="15876" max="15876" width="19.42578125" style="1" customWidth="1"/>
    <col min="15877" max="16128" width="8.85546875" style="1"/>
    <col min="16129" max="16129" width="67" style="1" customWidth="1"/>
    <col min="16130" max="16130" width="29.5703125" style="1" customWidth="1"/>
    <col min="16131" max="16131" width="15.28515625" style="1" customWidth="1"/>
    <col min="16132" max="16132" width="19.42578125" style="1" customWidth="1"/>
    <col min="16133" max="16384" width="8.85546875" style="1"/>
  </cols>
  <sheetData>
    <row r="1" spans="1:5" ht="15">
      <c r="B1" s="82"/>
      <c r="C1" s="86"/>
      <c r="D1" s="86"/>
    </row>
    <row r="2" spans="1:5" ht="15">
      <c r="B2" s="82"/>
      <c r="C2" s="86"/>
      <c r="D2" s="86"/>
    </row>
    <row r="3" spans="1:5" ht="15">
      <c r="B3" s="82"/>
      <c r="C3" s="86"/>
      <c r="D3" s="86"/>
    </row>
    <row r="4" spans="1:5" ht="15">
      <c r="B4" s="82"/>
      <c r="C4" s="86"/>
      <c r="D4" s="86"/>
    </row>
    <row r="5" spans="1:5" ht="15">
      <c r="B5" s="82"/>
      <c r="C5" s="86"/>
      <c r="D5" s="86"/>
    </row>
    <row r="6" spans="1:5" ht="15">
      <c r="B6" s="82"/>
      <c r="C6" s="2"/>
      <c r="D6" s="86"/>
    </row>
    <row r="7" spans="1:5" ht="36" customHeight="1"/>
    <row r="8" spans="1:5" ht="34.5" customHeight="1">
      <c r="A8" s="221" t="s">
        <v>208</v>
      </c>
      <c r="B8" s="221"/>
      <c r="C8" s="221"/>
      <c r="D8" s="221"/>
    </row>
    <row r="9" spans="1:5" ht="15">
      <c r="B9" s="222" t="s">
        <v>135</v>
      </c>
      <c r="C9" s="222"/>
    </row>
    <row r="10" spans="1:5" ht="14.25">
      <c r="A10" s="91" t="s">
        <v>1</v>
      </c>
      <c r="B10" s="91" t="s">
        <v>136</v>
      </c>
      <c r="C10" s="91">
        <v>2023</v>
      </c>
      <c r="D10" s="91">
        <v>2024</v>
      </c>
      <c r="E10" s="91">
        <v>2025</v>
      </c>
    </row>
    <row r="11" spans="1:5" ht="14.25">
      <c r="A11" s="92" t="s">
        <v>137</v>
      </c>
      <c r="B11" s="93" t="s">
        <v>138</v>
      </c>
      <c r="C11" s="94">
        <f>C12+C17+C22+C31</f>
        <v>14048.80495</v>
      </c>
      <c r="D11" s="94">
        <f>D12+D17+D22+D31</f>
        <v>14875.657400000002</v>
      </c>
      <c r="E11" s="94">
        <f>E12+E17+E22+E31</f>
        <v>15696.649399999995</v>
      </c>
    </row>
    <row r="12" spans="1:5" ht="28.5">
      <c r="A12" s="92" t="s">
        <v>139</v>
      </c>
      <c r="B12" s="93" t="s">
        <v>140</v>
      </c>
      <c r="C12" s="94">
        <f>C13+C15</f>
        <v>14048.80495</v>
      </c>
      <c r="D12" s="94">
        <f>D13+D15</f>
        <v>14875.657400000002</v>
      </c>
      <c r="E12" s="94">
        <f>E13+E15</f>
        <v>15696.649399999995</v>
      </c>
    </row>
    <row r="13" spans="1:5" ht="30">
      <c r="A13" s="95" t="s">
        <v>181</v>
      </c>
      <c r="B13" s="96" t="s">
        <v>141</v>
      </c>
      <c r="C13" s="97">
        <f>C14</f>
        <v>14048.80495</v>
      </c>
      <c r="D13" s="97">
        <f>D14</f>
        <v>28924.462350000002</v>
      </c>
      <c r="E13" s="97">
        <f>E14</f>
        <v>44621.111749999996</v>
      </c>
    </row>
    <row r="14" spans="1:5" ht="30">
      <c r="A14" s="95" t="s">
        <v>182</v>
      </c>
      <c r="B14" s="96" t="s">
        <v>142</v>
      </c>
      <c r="C14" s="97">
        <v>14048.80495</v>
      </c>
      <c r="D14" s="97">
        <v>28924.462350000002</v>
      </c>
      <c r="E14" s="97">
        <v>44621.111749999996</v>
      </c>
    </row>
    <row r="15" spans="1:5" ht="30">
      <c r="A15" s="98" t="s">
        <v>183</v>
      </c>
      <c r="B15" s="96" t="s">
        <v>143</v>
      </c>
      <c r="C15" s="97">
        <f>C16</f>
        <v>0</v>
      </c>
      <c r="D15" s="97">
        <f>D16</f>
        <v>-14048.80495</v>
      </c>
      <c r="E15" s="97">
        <f>E16</f>
        <v>-28924.462350000002</v>
      </c>
    </row>
    <row r="16" spans="1:5" ht="30">
      <c r="A16" s="98" t="s">
        <v>209</v>
      </c>
      <c r="B16" s="96" t="s">
        <v>144</v>
      </c>
      <c r="C16" s="97">
        <v>0</v>
      </c>
      <c r="D16" s="97">
        <v>-14048.80495</v>
      </c>
      <c r="E16" s="97">
        <v>-28924.462350000002</v>
      </c>
    </row>
    <row r="17" spans="1:5" ht="28.5">
      <c r="A17" s="92" t="s">
        <v>210</v>
      </c>
      <c r="B17" s="93" t="s">
        <v>145</v>
      </c>
      <c r="C17" s="94">
        <f>C18+C20</f>
        <v>0</v>
      </c>
      <c r="D17" s="94">
        <f>D18+D20</f>
        <v>0</v>
      </c>
      <c r="E17" s="94">
        <f>E18+E20</f>
        <v>0</v>
      </c>
    </row>
    <row r="18" spans="1:5" ht="30">
      <c r="A18" s="98" t="s">
        <v>211</v>
      </c>
      <c r="B18" s="99" t="s">
        <v>146</v>
      </c>
      <c r="C18" s="97">
        <f>C19</f>
        <v>0</v>
      </c>
      <c r="D18" s="97">
        <f>D19</f>
        <v>0</v>
      </c>
      <c r="E18" s="97">
        <f>E19</f>
        <v>0</v>
      </c>
    </row>
    <row r="19" spans="1:5" ht="45">
      <c r="A19" s="98" t="s">
        <v>184</v>
      </c>
      <c r="B19" s="99" t="s">
        <v>147</v>
      </c>
      <c r="C19" s="97">
        <v>0</v>
      </c>
      <c r="D19" s="97">
        <v>0</v>
      </c>
      <c r="E19" s="97">
        <v>0</v>
      </c>
    </row>
    <row r="20" spans="1:5" ht="45">
      <c r="A20" s="98" t="s">
        <v>185</v>
      </c>
      <c r="B20" s="96" t="s">
        <v>148</v>
      </c>
      <c r="C20" s="100">
        <f>C21</f>
        <v>0</v>
      </c>
      <c r="D20" s="100">
        <f>D21</f>
        <v>0</v>
      </c>
      <c r="E20" s="100">
        <f>E21</f>
        <v>0</v>
      </c>
    </row>
    <row r="21" spans="1:5" ht="45">
      <c r="A21" s="98" t="s">
        <v>186</v>
      </c>
      <c r="B21" s="96" t="s">
        <v>149</v>
      </c>
      <c r="C21" s="100">
        <v>0</v>
      </c>
      <c r="D21" s="100">
        <v>0</v>
      </c>
      <c r="E21" s="100">
        <v>0</v>
      </c>
    </row>
    <row r="22" spans="1:5" ht="28.5">
      <c r="A22" s="92" t="s">
        <v>150</v>
      </c>
      <c r="B22" s="93" t="s">
        <v>151</v>
      </c>
      <c r="C22" s="111">
        <f>C23+C27</f>
        <v>0</v>
      </c>
      <c r="D22" s="111">
        <f>D23+D27</f>
        <v>0</v>
      </c>
      <c r="E22" s="111">
        <f>E23+E27</f>
        <v>0</v>
      </c>
    </row>
    <row r="23" spans="1:5" ht="15">
      <c r="A23" s="101" t="s">
        <v>152</v>
      </c>
      <c r="B23" s="96" t="s">
        <v>153</v>
      </c>
      <c r="C23" s="100">
        <f t="shared" ref="C23:D25" si="0">C24</f>
        <v>-1605507.3800000001</v>
      </c>
      <c r="D23" s="100">
        <f t="shared" si="0"/>
        <v>-1496020.1549499999</v>
      </c>
      <c r="E23" s="102">
        <f>E24</f>
        <v>-1476472.9623499999</v>
      </c>
    </row>
    <row r="24" spans="1:5" ht="15">
      <c r="A24" s="101" t="s">
        <v>154</v>
      </c>
      <c r="B24" s="96" t="s">
        <v>155</v>
      </c>
      <c r="C24" s="97">
        <f t="shared" si="0"/>
        <v>-1605507.3800000001</v>
      </c>
      <c r="D24" s="97">
        <f t="shared" si="0"/>
        <v>-1496020.1549499999</v>
      </c>
      <c r="E24" s="102">
        <f>E25</f>
        <v>-1476472.9623499999</v>
      </c>
    </row>
    <row r="25" spans="1:5" ht="15">
      <c r="A25" s="101" t="s">
        <v>156</v>
      </c>
      <c r="B25" s="96" t="s">
        <v>157</v>
      </c>
      <c r="C25" s="97">
        <f t="shared" si="0"/>
        <v>-1605507.3800000001</v>
      </c>
      <c r="D25" s="97">
        <f t="shared" si="0"/>
        <v>-1496020.1549499999</v>
      </c>
      <c r="E25" s="102">
        <f>E26</f>
        <v>-1476472.9623499999</v>
      </c>
    </row>
    <row r="26" spans="1:5" ht="30">
      <c r="A26" s="98" t="s">
        <v>187</v>
      </c>
      <c r="B26" s="96" t="s">
        <v>158</v>
      </c>
      <c r="C26" s="97">
        <f>-1591458.57505-14048.80495</f>
        <v>-1605507.3800000001</v>
      </c>
      <c r="D26" s="97">
        <f>-1467095.6926-28924.46235</f>
        <v>-1496020.1549499999</v>
      </c>
      <c r="E26" s="102">
        <f>-1431851.8506-44621.11175</f>
        <v>-1476472.9623499999</v>
      </c>
    </row>
    <row r="27" spans="1:5" ht="15">
      <c r="A27" s="101" t="s">
        <v>159</v>
      </c>
      <c r="B27" s="96" t="s">
        <v>160</v>
      </c>
      <c r="C27" s="97">
        <f t="shared" ref="C27:E29" si="1">C28</f>
        <v>1605507.38</v>
      </c>
      <c r="D27" s="97">
        <f t="shared" si="1"/>
        <v>1496020.1549500001</v>
      </c>
      <c r="E27" s="97">
        <f t="shared" si="1"/>
        <v>1476472.9623499999</v>
      </c>
    </row>
    <row r="28" spans="1:5" ht="15">
      <c r="A28" s="101" t="s">
        <v>161</v>
      </c>
      <c r="B28" s="96" t="s">
        <v>162</v>
      </c>
      <c r="C28" s="97">
        <f t="shared" si="1"/>
        <v>1605507.38</v>
      </c>
      <c r="D28" s="97">
        <f t="shared" si="1"/>
        <v>1496020.1549500001</v>
      </c>
      <c r="E28" s="97">
        <f t="shared" si="1"/>
        <v>1476472.9623499999</v>
      </c>
    </row>
    <row r="29" spans="1:5" ht="15">
      <c r="A29" s="101" t="s">
        <v>163</v>
      </c>
      <c r="B29" s="96" t="s">
        <v>164</v>
      </c>
      <c r="C29" s="97">
        <f t="shared" si="1"/>
        <v>1605507.38</v>
      </c>
      <c r="D29" s="97">
        <f t="shared" si="1"/>
        <v>1496020.1549500001</v>
      </c>
      <c r="E29" s="97">
        <f t="shared" si="1"/>
        <v>1476472.9623499999</v>
      </c>
    </row>
    <row r="30" spans="1:5" ht="30">
      <c r="A30" s="98" t="s">
        <v>188</v>
      </c>
      <c r="B30" s="96" t="s">
        <v>165</v>
      </c>
      <c r="C30" s="97">
        <v>1605507.38</v>
      </c>
      <c r="D30" s="97">
        <f>1481971.35+14048.80495</f>
        <v>1496020.1549500001</v>
      </c>
      <c r="E30" s="102">
        <f>1447548.5+28924.46235</f>
        <v>1476472.9623499999</v>
      </c>
    </row>
    <row r="31" spans="1:5" ht="29.25">
      <c r="A31" s="103" t="s">
        <v>166</v>
      </c>
      <c r="B31" s="104" t="s">
        <v>167</v>
      </c>
      <c r="C31" s="105">
        <v>0</v>
      </c>
      <c r="D31" s="105">
        <v>0</v>
      </c>
      <c r="E31" s="105">
        <v>0</v>
      </c>
    </row>
    <row r="32" spans="1:5" ht="29.25">
      <c r="A32" s="103" t="s">
        <v>168</v>
      </c>
      <c r="B32" s="104" t="s">
        <v>169</v>
      </c>
      <c r="C32" s="105">
        <f>C36</f>
        <v>0</v>
      </c>
      <c r="D32" s="105">
        <f>D36</f>
        <v>0</v>
      </c>
      <c r="E32" s="105">
        <f>E36</f>
        <v>0</v>
      </c>
    </row>
    <row r="33" spans="1:5" ht="30">
      <c r="A33" s="106" t="s">
        <v>168</v>
      </c>
      <c r="B33" s="104" t="s">
        <v>170</v>
      </c>
      <c r="C33" s="105">
        <v>0</v>
      </c>
      <c r="D33" s="105">
        <v>0</v>
      </c>
      <c r="E33" s="105">
        <v>0</v>
      </c>
    </row>
    <row r="34" spans="1:5" ht="35.450000000000003" customHeight="1">
      <c r="A34" s="106" t="s">
        <v>171</v>
      </c>
      <c r="B34" s="104" t="s">
        <v>172</v>
      </c>
      <c r="C34" s="105">
        <v>0</v>
      </c>
      <c r="D34" s="105">
        <v>0</v>
      </c>
      <c r="E34" s="105">
        <v>0</v>
      </c>
    </row>
    <row r="35" spans="1:5" ht="45">
      <c r="A35" s="98" t="s">
        <v>173</v>
      </c>
      <c r="B35" s="104" t="s">
        <v>174</v>
      </c>
      <c r="C35" s="105">
        <v>0</v>
      </c>
      <c r="D35" s="105">
        <v>0</v>
      </c>
      <c r="E35" s="105">
        <v>0</v>
      </c>
    </row>
    <row r="36" spans="1:5" ht="30">
      <c r="A36" s="107" t="s">
        <v>175</v>
      </c>
      <c r="B36" s="104" t="s">
        <v>176</v>
      </c>
      <c r="C36" s="105">
        <f t="shared" ref="C36:E37" si="2">C37</f>
        <v>0</v>
      </c>
      <c r="D36" s="105">
        <f t="shared" si="2"/>
        <v>0</v>
      </c>
      <c r="E36" s="105">
        <f t="shared" si="2"/>
        <v>0</v>
      </c>
    </row>
    <row r="37" spans="1:5" ht="45">
      <c r="A37" s="107" t="s">
        <v>177</v>
      </c>
      <c r="B37" s="104" t="s">
        <v>178</v>
      </c>
      <c r="C37" s="105">
        <f t="shared" si="2"/>
        <v>0</v>
      </c>
      <c r="D37" s="105">
        <f t="shared" si="2"/>
        <v>0</v>
      </c>
      <c r="E37" s="105">
        <f t="shared" si="2"/>
        <v>0</v>
      </c>
    </row>
    <row r="38" spans="1:5" ht="45">
      <c r="A38" s="98" t="s">
        <v>189</v>
      </c>
      <c r="B38" s="104" t="s">
        <v>179</v>
      </c>
      <c r="C38" s="105">
        <v>0</v>
      </c>
      <c r="D38" s="105">
        <v>0</v>
      </c>
      <c r="E38" s="105">
        <v>0</v>
      </c>
    </row>
    <row r="39" spans="1:5" ht="14.25">
      <c r="A39" s="108"/>
      <c r="B39" s="108"/>
      <c r="C39" s="108"/>
      <c r="D39" s="108"/>
      <c r="E39" s="108"/>
    </row>
    <row r="40" spans="1:5" ht="15">
      <c r="A40" s="109" t="s">
        <v>2</v>
      </c>
      <c r="B40" s="108"/>
      <c r="C40" s="110"/>
      <c r="D40" s="110" t="s">
        <v>180</v>
      </c>
      <c r="E40" s="108"/>
    </row>
    <row r="41" spans="1:5">
      <c r="C41" s="87"/>
    </row>
  </sheetData>
  <mergeCells count="2">
    <mergeCell ref="A8:D8"/>
    <mergeCell ref="B9:C9"/>
  </mergeCells>
  <pageMargins left="0.70866141732283472" right="0.17" top="0.74803149606299213" bottom="0.74803149606299213" header="0.31496062992125984" footer="0.31496062992125984"/>
  <pageSetup paperSize="9" scale="6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прил1</vt:lpstr>
      <vt:lpstr>прил2</vt:lpstr>
      <vt:lpstr>прил3</vt:lpstr>
      <vt:lpstr>прил4</vt:lpstr>
      <vt:lpstr>прил 9</vt:lpstr>
      <vt:lpstr>прил 11</vt:lpstr>
      <vt:lpstr>прил12</vt:lpstr>
      <vt:lpstr>прил2!Заголовки_для_печати</vt:lpstr>
      <vt:lpstr>прил3!Заголовки_для_печати</vt:lpstr>
      <vt:lpstr>прил4!Заголовки_для_печати</vt:lpstr>
      <vt:lpstr>'прил 9'!Область_печати</vt:lpstr>
      <vt:lpstr>прил1!Область_печати</vt:lpstr>
      <vt:lpstr>прил3!Область_печати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Гайдук</cp:lastModifiedBy>
  <cp:lastPrinted>2022-11-11T09:05:34Z</cp:lastPrinted>
  <dcterms:created xsi:type="dcterms:W3CDTF">2017-12-07T02:26:29Z</dcterms:created>
  <dcterms:modified xsi:type="dcterms:W3CDTF">2022-11-11T09:06:04Z</dcterms:modified>
</cp:coreProperties>
</file>